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142.3\ke\99_KENAS03\KAE共有01\04管理部\02経理G\Ｋ＆Ｅ\★法改正（インボイス制度・電帳法）\インボイス制度\インボイス対応K&amp;E指定請求書（案）\2023.12.12 ホームページ掲載\"/>
    </mc:Choice>
  </mc:AlternateContent>
  <bookViews>
    <workbookView xWindow="0" yWindow="0" windowWidth="28800" windowHeight="13755" tabRatio="814" firstSheet="2" activeTab="6"/>
  </bookViews>
  <sheets>
    <sheet name="記入方法(専門工事用）" sheetId="36" r:id="rId1"/>
    <sheet name="印刷不要 " sheetId="52" state="hidden" r:id="rId2"/>
    <sheet name="③内訳明細書（専門工事用）累計出来高＝前回出来高+今回出来高" sheetId="55" r:id="rId3"/>
    <sheet name="③内訳明細書（専門工事用）今回出来高＝累計出来高-前回出来高" sheetId="56" r:id="rId4"/>
    <sheet name="③内訳明細書（専門工事用）" sheetId="54" r:id="rId5"/>
    <sheet name="見積書" sheetId="48" r:id="rId6"/>
    <sheet name="請求書（鑑）" sheetId="32" r:id="rId7"/>
    <sheet name="請求書（鑑）【記入例】" sheetId="25" r:id="rId8"/>
    <sheet name="カメラ" sheetId="26" state="hidden" r:id="rId9"/>
  </sheets>
  <externalReferences>
    <externalReference r:id="rId10"/>
  </externalReferences>
  <definedNames>
    <definedName name="_xlnm._FilterDatabase" localSheetId="4" hidden="1">'③内訳明細書（専門工事用）'!#REF!</definedName>
    <definedName name="_xlnm._FilterDatabase" localSheetId="3" hidden="1">'③内訳明細書（専門工事用）今回出来高＝累計出来高-前回出来高'!#REF!</definedName>
    <definedName name="_xlnm._FilterDatabase" localSheetId="2" hidden="1">'③内訳明細書（専門工事用）累計出来高＝前回出来高+今回出来高'!#REF!</definedName>
    <definedName name="CSV" localSheetId="4">#REF!</definedName>
    <definedName name="CSV" localSheetId="3">#REF!</definedName>
    <definedName name="CSV" localSheetId="2">#REF!</definedName>
    <definedName name="CSV" localSheetId="5">#REF!</definedName>
    <definedName name="_xlnm.Print_Area" localSheetId="4">'③内訳明細書（専門工事用）'!$B$1:$S$39</definedName>
    <definedName name="_xlnm.Print_Area" localSheetId="3">'③内訳明細書（専門工事用）今回出来高＝累計出来高-前回出来高'!$B$1:$S$39</definedName>
    <definedName name="_xlnm.Print_Area" localSheetId="2">'③内訳明細書（専門工事用）累計出来高＝前回出来高+今回出来高'!$B$1:$S$39</definedName>
    <definedName name="_xlnm.Print_Area" localSheetId="8">カメラ!$A$3:$G$11</definedName>
    <definedName name="_xlnm.Print_Area" localSheetId="5">見積書!$A$1:$AY$46</definedName>
    <definedName name="_xlnm.Print_Area" localSheetId="6">'請求書（鑑）'!$A$4:$T$36</definedName>
    <definedName name="_xlnm.Print_Area" localSheetId="7">'請求書（鑑）【記入例】'!$A$1:$T$33</definedName>
    <definedName name="_xlnm.Print_Titles" localSheetId="4">'③内訳明細書（専門工事用）'!$21:$23</definedName>
    <definedName name="_xlnm.Print_Titles" localSheetId="3">'③内訳明細書（専門工事用）今回出来高＝累計出来高-前回出来高'!$21:$23</definedName>
    <definedName name="_xlnm.Print_Titles" localSheetId="2">'③内訳明細書（専門工事用）累計出来高＝前回出来高+今回出来高'!$21:$23</definedName>
  </definedNames>
  <calcPr calcId="152511"/>
</workbook>
</file>

<file path=xl/calcChain.xml><?xml version="1.0" encoding="utf-8"?>
<calcChain xmlns="http://schemas.openxmlformats.org/spreadsheetml/2006/main">
  <c r="Q24" i="55" l="1"/>
  <c r="Q38" i="55"/>
  <c r="Q37" i="55"/>
  <c r="Q36" i="55"/>
  <c r="Q35" i="55"/>
  <c r="Q34" i="55"/>
  <c r="Q33" i="55"/>
  <c r="Q32" i="55"/>
  <c r="Q31" i="55"/>
  <c r="Q30" i="55"/>
  <c r="Q29" i="55"/>
  <c r="Q28" i="55"/>
  <c r="Q27" i="55"/>
  <c r="Q26" i="55"/>
  <c r="Q25" i="55"/>
  <c r="P24" i="56" l="1"/>
  <c r="O24" i="56" l="1"/>
  <c r="O25" i="56"/>
  <c r="O26" i="56"/>
  <c r="O27" i="56"/>
  <c r="O28" i="56"/>
  <c r="O29" i="56"/>
  <c r="O30" i="56"/>
  <c r="O31" i="56"/>
  <c r="O32" i="56"/>
  <c r="O33" i="56"/>
  <c r="O34" i="56"/>
  <c r="O35" i="56"/>
  <c r="O36" i="56"/>
  <c r="O37" i="56"/>
  <c r="O38" i="56"/>
  <c r="R38" i="56"/>
  <c r="P38" i="56" s="1"/>
  <c r="R37" i="56"/>
  <c r="P37" i="56" s="1"/>
  <c r="R36" i="56"/>
  <c r="P36" i="56" s="1"/>
  <c r="R35" i="56"/>
  <c r="P35" i="56"/>
  <c r="R34" i="56"/>
  <c r="P34" i="56" s="1"/>
  <c r="R33" i="56"/>
  <c r="P33" i="56"/>
  <c r="R32" i="56"/>
  <c r="P32" i="56" s="1"/>
  <c r="R31" i="56"/>
  <c r="P31" i="56"/>
  <c r="R30" i="56"/>
  <c r="P30" i="56" s="1"/>
  <c r="R29" i="56"/>
  <c r="P29" i="56"/>
  <c r="R28" i="56"/>
  <c r="P28" i="56" s="1"/>
  <c r="R27" i="56"/>
  <c r="P27" i="56"/>
  <c r="R26" i="56"/>
  <c r="P26" i="56" s="1"/>
  <c r="R25" i="56"/>
  <c r="P25" i="56"/>
  <c r="R24" i="56"/>
  <c r="N38" i="56"/>
  <c r="L38" i="56"/>
  <c r="N37" i="56"/>
  <c r="L37" i="56"/>
  <c r="N36" i="56"/>
  <c r="L36" i="56"/>
  <c r="N35" i="56"/>
  <c r="L35" i="56"/>
  <c r="N34" i="56"/>
  <c r="L34" i="56"/>
  <c r="N33" i="56"/>
  <c r="L33" i="56"/>
  <c r="N32" i="56"/>
  <c r="L32" i="56"/>
  <c r="N31" i="56"/>
  <c r="L31" i="56"/>
  <c r="N30" i="56"/>
  <c r="L30" i="56"/>
  <c r="N29" i="56"/>
  <c r="L29" i="56"/>
  <c r="N28" i="56"/>
  <c r="L28" i="56"/>
  <c r="N27" i="56"/>
  <c r="L27" i="56"/>
  <c r="N26" i="56"/>
  <c r="L26" i="56"/>
  <c r="N25" i="56"/>
  <c r="L25" i="56"/>
  <c r="N24" i="56"/>
  <c r="L24" i="56"/>
  <c r="J22" i="56"/>
  <c r="U20" i="56" s="1"/>
  <c r="V20" i="56" s="1"/>
  <c r="U19" i="56"/>
  <c r="V19" i="56" s="1"/>
  <c r="W20" i="56" s="1"/>
  <c r="G7" i="56"/>
  <c r="U7" i="56" s="1"/>
  <c r="V7" i="56" s="1"/>
  <c r="U5" i="56"/>
  <c r="V5" i="56" s="1"/>
  <c r="Q11" i="56" l="1"/>
  <c r="Q13" i="56"/>
  <c r="O11" i="56"/>
  <c r="O13" i="56"/>
  <c r="Q12" i="56"/>
  <c r="M10" i="56"/>
  <c r="M13" i="56"/>
  <c r="Q10" i="56"/>
  <c r="O12" i="56"/>
  <c r="K10" i="56"/>
  <c r="M11" i="56"/>
  <c r="O10" i="56"/>
  <c r="M12" i="56"/>
  <c r="K13" i="56"/>
  <c r="X19" i="56"/>
  <c r="W5" i="56"/>
  <c r="K19" i="56"/>
  <c r="O21" i="56"/>
  <c r="M21" i="56"/>
  <c r="O19" i="56"/>
  <c r="K21" i="56"/>
  <c r="M19" i="56"/>
  <c r="L24" i="55"/>
  <c r="L25" i="55" l="1"/>
  <c r="N38" i="55"/>
  <c r="L38" i="55"/>
  <c r="N37" i="55"/>
  <c r="L37" i="55"/>
  <c r="N36" i="55"/>
  <c r="L36" i="55"/>
  <c r="N35" i="55"/>
  <c r="L35" i="55"/>
  <c r="N34" i="55"/>
  <c r="L34" i="55"/>
  <c r="N33" i="55"/>
  <c r="L33" i="55"/>
  <c r="N32" i="55"/>
  <c r="L32" i="55"/>
  <c r="N31" i="55"/>
  <c r="L31" i="55"/>
  <c r="N30" i="55"/>
  <c r="L30" i="55"/>
  <c r="N29" i="55"/>
  <c r="L29" i="55"/>
  <c r="N28" i="55"/>
  <c r="L28" i="55"/>
  <c r="N27" i="55"/>
  <c r="L27" i="55"/>
  <c r="N26" i="55"/>
  <c r="L26" i="55"/>
  <c r="N25" i="55"/>
  <c r="N24" i="55"/>
  <c r="P38" i="55"/>
  <c r="P37" i="55"/>
  <c r="P36" i="55"/>
  <c r="P35" i="55"/>
  <c r="P34" i="55"/>
  <c r="P33" i="55"/>
  <c r="P32" i="55"/>
  <c r="P31" i="55"/>
  <c r="P30" i="55"/>
  <c r="P29" i="55"/>
  <c r="P28" i="55"/>
  <c r="P27" i="55"/>
  <c r="P26" i="55"/>
  <c r="P25" i="55"/>
  <c r="P24" i="55"/>
  <c r="R38" i="55" l="1"/>
  <c r="R37" i="55"/>
  <c r="R36" i="55"/>
  <c r="R35" i="55"/>
  <c r="R34" i="55"/>
  <c r="R33" i="55"/>
  <c r="R32" i="55"/>
  <c r="R31" i="55"/>
  <c r="R30" i="55"/>
  <c r="R29" i="55"/>
  <c r="R28" i="55"/>
  <c r="R27" i="55"/>
  <c r="R26" i="55"/>
  <c r="R25" i="55"/>
  <c r="R24" i="55"/>
  <c r="J22" i="55"/>
  <c r="U20" i="55" s="1"/>
  <c r="V20" i="55" s="1"/>
  <c r="U19" i="55"/>
  <c r="V19" i="55" s="1"/>
  <c r="W20" i="55" s="1"/>
  <c r="G7" i="55"/>
  <c r="U7" i="55" s="1"/>
  <c r="V7" i="55" s="1"/>
  <c r="U5" i="55"/>
  <c r="V5" i="55" s="1"/>
  <c r="J22" i="54"/>
  <c r="M21" i="54"/>
  <c r="K21" i="54"/>
  <c r="W20" i="54"/>
  <c r="V20" i="54"/>
  <c r="O21" i="54" s="1"/>
  <c r="U20" i="54"/>
  <c r="V19" i="54"/>
  <c r="U19" i="54"/>
  <c r="O19" i="54"/>
  <c r="M19" i="54"/>
  <c r="K19" i="54"/>
  <c r="G7" i="54"/>
  <c r="U7" i="54" s="1"/>
  <c r="V7" i="54" s="1"/>
  <c r="U5" i="54"/>
  <c r="V5" i="54" s="1"/>
  <c r="X19" i="54" s="1"/>
  <c r="W5" i="55" l="1"/>
  <c r="K13" i="55"/>
  <c r="O10" i="55"/>
  <c r="Q12" i="55"/>
  <c r="M10" i="55"/>
  <c r="O12" i="55"/>
  <c r="K10" i="55"/>
  <c r="M12" i="55"/>
  <c r="Q11" i="55"/>
  <c r="Q10" i="55"/>
  <c r="Q13" i="55"/>
  <c r="O11" i="55"/>
  <c r="M13" i="55"/>
  <c r="O13" i="55"/>
  <c r="M11" i="55"/>
  <c r="O21" i="55"/>
  <c r="M21" i="55"/>
  <c r="O19" i="55"/>
  <c r="K21" i="55"/>
  <c r="M19" i="55"/>
  <c r="K19" i="55"/>
  <c r="X19" i="55"/>
  <c r="K13" i="54"/>
  <c r="O12" i="54"/>
  <c r="K10" i="54"/>
  <c r="Q10" i="54"/>
  <c r="M13" i="54"/>
  <c r="W5" i="54"/>
  <c r="M11" i="54"/>
  <c r="O13" i="54"/>
  <c r="O11" i="54"/>
  <c r="Q13" i="54"/>
  <c r="Q11" i="54"/>
  <c r="M12" i="54"/>
  <c r="M10" i="54"/>
  <c r="Q12" i="54"/>
  <c r="O10" i="54"/>
  <c r="R16" i="32" l="1"/>
  <c r="AA6" i="52" l="1"/>
  <c r="AA5" i="52"/>
  <c r="AA4" i="52"/>
  <c r="O17" i="32" l="1"/>
  <c r="R14" i="32"/>
  <c r="R17" i="32" l="1"/>
  <c r="R11" i="32" s="1"/>
  <c r="K16" i="32" s="1"/>
  <c r="K17" i="32" s="1"/>
  <c r="R13" i="25" l="1"/>
  <c r="R11" i="25"/>
  <c r="R12" i="25"/>
  <c r="O14" i="25"/>
  <c r="R14" i="25" l="1"/>
  <c r="R8" i="25" s="1"/>
  <c r="K13" i="25" s="1"/>
  <c r="K14" i="25" s="1"/>
</calcChain>
</file>

<file path=xl/sharedStrings.xml><?xml version="1.0" encoding="utf-8"?>
<sst xmlns="http://schemas.openxmlformats.org/spreadsheetml/2006/main" count="1486" uniqueCount="1161">
  <si>
    <t>注文番号</t>
    <rPh sb="0" eb="2">
      <t>チュウモン</t>
    </rPh>
    <rPh sb="2" eb="4">
      <t>バンゴウ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</si>
  <si>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</si>
  <si>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円</t>
    <rPh sb="0" eb="1">
      <t>エン</t>
    </rPh>
    <phoneticPr fontId="7"/>
  </si>
  <si>
    <t>契約金額</t>
    <rPh sb="0" eb="2">
      <t>ケイヤク</t>
    </rPh>
    <rPh sb="2" eb="4">
      <t>キンガク</t>
    </rPh>
    <phoneticPr fontId="7"/>
  </si>
  <si>
    <t>累計金額</t>
    <rPh sb="0" eb="2">
      <t>ルイケイ</t>
    </rPh>
    <rPh sb="2" eb="4">
      <t>キンガク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</si>
  <si>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</si>
  <si>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</si>
  <si>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</si>
  <si>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ID</t>
  </si>
  <si>
    <t>テキスト編集書式</t>
  </si>
  <si>
    <t>1000 ＣＡＤ関連費用</t>
  </si>
  <si>
    <t>1001 ＦＡＸ関連費用　　　　　　　　　　　　</t>
  </si>
  <si>
    <t>1002 ＪＶ支払出資金（現金）　　　　　　　　　</t>
  </si>
  <si>
    <t>1003 ＪＶ支払出資金（手形）　　　　　　　　　</t>
  </si>
  <si>
    <t>1004 ＪＶ取下配分金　　　　　　　　　　　　　</t>
  </si>
  <si>
    <t>1005 ＪＶ受入出資金（現金）　　　　　　　　　</t>
  </si>
  <si>
    <t>1006 ＪＶ受入出資金（手形）　　　　　　　　　</t>
  </si>
  <si>
    <t>1007 ＪＶ立替金</t>
  </si>
  <si>
    <t>1008 ＮＨＫ受信料　　　　　　　　　　　　　　</t>
  </si>
  <si>
    <t>1009 ＯＡ関連費用</t>
  </si>
  <si>
    <t>1010 お茶代　　　　　　　　　　　　　　　　　</t>
  </si>
  <si>
    <t>1011 ガス料金　　　　　　　　　　　　　　　　</t>
  </si>
  <si>
    <t>1012 ガソリン代　　　　　　　　　　　　　　　</t>
  </si>
  <si>
    <t>1013 ギフト券代　　　　　　　　　　　　　　　</t>
  </si>
  <si>
    <t>1014 キャッシュレス　　　　　　　　　　　　　</t>
  </si>
  <si>
    <t>1015 クラブ活動助成金　　　　　　　　　　　　</t>
  </si>
  <si>
    <t>1016 クリ－ニング代　　　　　　　　　　　　　</t>
  </si>
  <si>
    <t>1017 コ－ポレ－トカ－ド精算　　　　　　　　　</t>
  </si>
  <si>
    <t>1018 コピー関連費用　　　　　　　　　　　　</t>
  </si>
  <si>
    <t>1019 ゴム印，印鑑代　　　　　　　　　　　　　</t>
  </si>
  <si>
    <t>1020 ゴルフプレイ代</t>
  </si>
  <si>
    <t>1021 スクラップ売却代</t>
  </si>
  <si>
    <t>1022 チャージ料</t>
  </si>
  <si>
    <t>1023 テレックス代</t>
  </si>
  <si>
    <t>1024 テレホンカード代</t>
  </si>
  <si>
    <t>1025 トイレ汲み取り代</t>
  </si>
  <si>
    <t>1026 パーティ－券代</t>
  </si>
  <si>
    <t>1027 ハイウエイカード</t>
  </si>
  <si>
    <t>1028 ハイヤー・タクシー代</t>
  </si>
  <si>
    <t>1029 ビール券・清酒券代</t>
  </si>
  <si>
    <t>1030 フイルム・写真代</t>
  </si>
  <si>
    <t>1031 ポケットベルリース料</t>
  </si>
  <si>
    <t>1032 リース料</t>
  </si>
  <si>
    <t>1033 リフレッシュ休暇旅行招待券</t>
  </si>
  <si>
    <t>1034 斡旋手数料</t>
  </si>
  <si>
    <t>1035 安全衛生協力会費</t>
  </si>
  <si>
    <t>1036 安全大会費</t>
  </si>
  <si>
    <t>1037 安全用品</t>
  </si>
  <si>
    <t>1038 医薬品代</t>
  </si>
  <si>
    <t>1039 印刷代</t>
  </si>
  <si>
    <t>1040 印紙代</t>
  </si>
  <si>
    <t>1041 引越代金</t>
  </si>
  <si>
    <t>1042 飲食代</t>
  </si>
  <si>
    <t>1043 運送代</t>
  </si>
  <si>
    <t>1044 科目訂正</t>
  </si>
  <si>
    <t>1045 箇所振替</t>
  </si>
  <si>
    <t>1046 箇所訂正</t>
  </si>
  <si>
    <t>1047 菓子・ジュース類</t>
  </si>
  <si>
    <t>1048 会議費</t>
  </si>
  <si>
    <t>1049 会費</t>
  </si>
  <si>
    <t>1050 回数券代</t>
  </si>
  <si>
    <t>1051 海外技術センター経費</t>
  </si>
  <si>
    <t>1052 海外出張旅費</t>
  </si>
  <si>
    <t>1053 外注工事代金</t>
  </si>
  <si>
    <t>1054 外注人件費</t>
  </si>
  <si>
    <t>1055 確認申請手数料</t>
  </si>
  <si>
    <t>1056 寄付金</t>
  </si>
  <si>
    <t>1057 期首振替</t>
  </si>
  <si>
    <t>1058 記念品代</t>
  </si>
  <si>
    <t>1059 技術協力費</t>
  </si>
  <si>
    <t>1060 喫茶代</t>
  </si>
  <si>
    <t>1061 給与</t>
  </si>
  <si>
    <t>1062 供花代</t>
  </si>
  <si>
    <t>1063 共益費</t>
  </si>
  <si>
    <t>1064 共通経費配賦額</t>
  </si>
  <si>
    <t>1065 警備保障料</t>
  </si>
  <si>
    <t>1066 健康診断費</t>
  </si>
  <si>
    <t>1067 健康保険料</t>
  </si>
  <si>
    <t>1068 建退共証紙代</t>
  </si>
  <si>
    <t>1069 検索利用代金</t>
  </si>
  <si>
    <t>1070 研究費</t>
  </si>
  <si>
    <t>1071 源泉所得税</t>
  </si>
  <si>
    <t>1072 現金払い出し</t>
  </si>
  <si>
    <t>1073 現金預け入れ</t>
  </si>
  <si>
    <t>1074 固定資産税・都市計画税</t>
  </si>
  <si>
    <t>1075 雇用保険料</t>
  </si>
  <si>
    <t>1076 御見舞</t>
  </si>
  <si>
    <t>1077 御祝金</t>
  </si>
  <si>
    <t>1078 交通機関カード代</t>
  </si>
  <si>
    <t>1079 公的資格取得費用</t>
  </si>
  <si>
    <t>1080 厚生施設使用料</t>
  </si>
  <si>
    <t>1081 厚生年金保険料</t>
  </si>
  <si>
    <t>1083 工事金利息</t>
  </si>
  <si>
    <t>1084 広告料</t>
  </si>
  <si>
    <t>1085 航空券代</t>
  </si>
  <si>
    <t>1086 購読料</t>
  </si>
  <si>
    <t>1087 香典</t>
  </si>
  <si>
    <t>1088 国際電話料金</t>
  </si>
  <si>
    <t>1089 作業服・事務服</t>
  </si>
  <si>
    <t>1090 仕送り回収</t>
  </si>
  <si>
    <t>1091 施工図代</t>
  </si>
  <si>
    <t>1092 施策強化費</t>
  </si>
  <si>
    <t>1093 私有車業務使用料</t>
  </si>
  <si>
    <t>1094 資金送金（合計）</t>
  </si>
  <si>
    <t>1095 資金入金</t>
  </si>
  <si>
    <t>1096 事業所税</t>
  </si>
  <si>
    <t>1097 事業税</t>
  </si>
  <si>
    <t>1098 事務代行手数料</t>
  </si>
  <si>
    <t>1099 事務用消耗品代</t>
  </si>
  <si>
    <t>1100 事務用備品代</t>
  </si>
  <si>
    <t>1101 自販機設置手数料</t>
  </si>
  <si>
    <t>1102 式典費</t>
  </si>
  <si>
    <t>1103 社内預金</t>
  </si>
  <si>
    <t>1104 車両リース料</t>
  </si>
  <si>
    <t>1105 借家料</t>
  </si>
  <si>
    <t>1106 借地料</t>
  </si>
  <si>
    <t>1107 借入金利息</t>
  </si>
  <si>
    <t>1108 手形取立手数料</t>
  </si>
  <si>
    <t>1109 手土産代</t>
  </si>
  <si>
    <t>1110 受講料</t>
  </si>
  <si>
    <t>1111 受取配当金</t>
  </si>
  <si>
    <t>1112 受取配当金税</t>
  </si>
  <si>
    <t>1113 修繕費</t>
  </si>
  <si>
    <t>1114 出向社員給与</t>
  </si>
  <si>
    <t>1115 出資金精算</t>
  </si>
  <si>
    <t>1116 竣工祝金</t>
  </si>
  <si>
    <t>1117 初穂料</t>
  </si>
  <si>
    <t>1118 書籍代</t>
  </si>
  <si>
    <t>1119 償却資産税</t>
  </si>
  <si>
    <t>1120 小荷物運賃</t>
  </si>
  <si>
    <t>1121 小口現金精算</t>
  </si>
  <si>
    <t>1122 小口現金送金</t>
  </si>
  <si>
    <t>1123 消費税修正</t>
  </si>
  <si>
    <t>1124 賞与</t>
  </si>
  <si>
    <t>1125 賞与引当金</t>
  </si>
  <si>
    <t>1126 嘱託料</t>
  </si>
  <si>
    <t>1127 食事代</t>
  </si>
  <si>
    <t>1128 振込手数料</t>
  </si>
  <si>
    <t>1129 新聞代</t>
  </si>
  <si>
    <t>1130 人間ドック補助金</t>
  </si>
  <si>
    <t>1131 人材派遣料</t>
  </si>
  <si>
    <t>1132 塵芥処理料</t>
  </si>
  <si>
    <t>1133 図書購読料</t>
  </si>
  <si>
    <t>1134 水道料金</t>
  </si>
  <si>
    <t>1135 清掃代</t>
  </si>
  <si>
    <t>1136 製本代</t>
  </si>
  <si>
    <t>1137 請求書用紙代</t>
  </si>
  <si>
    <t>1138 積算料</t>
  </si>
  <si>
    <t>1139 設計料</t>
  </si>
  <si>
    <t>1140 前受金入金</t>
  </si>
  <si>
    <t>1141 前受金保証料</t>
  </si>
  <si>
    <t>1142 相互間振替精算</t>
  </si>
  <si>
    <t>1143 贈答品代</t>
  </si>
  <si>
    <t>1144 退職金</t>
  </si>
  <si>
    <t>1145 貸付金</t>
  </si>
  <si>
    <t>1146 貸付金利息</t>
  </si>
  <si>
    <t>1147 貸布団代</t>
  </si>
  <si>
    <t>1148 代用診査手数料</t>
  </si>
  <si>
    <t>1149 地図代</t>
  </si>
  <si>
    <t>1150 地方税</t>
  </si>
  <si>
    <t>1151 中元歳暮代</t>
  </si>
  <si>
    <t>1152 仲介手数料</t>
  </si>
  <si>
    <t>1153 駐車料金</t>
  </si>
  <si>
    <t>1154 貯蓄組合払出</t>
  </si>
  <si>
    <t>1155 調査費</t>
  </si>
  <si>
    <t>1156 通行料</t>
  </si>
  <si>
    <t>1157 電気保安業務費</t>
  </si>
  <si>
    <t>1158 電気料</t>
  </si>
  <si>
    <t>1159 電話保証金</t>
  </si>
  <si>
    <t>1160 電話料</t>
  </si>
  <si>
    <t>1161 道路占用料</t>
  </si>
  <si>
    <t>1162 特別土地保有税</t>
  </si>
  <si>
    <t>1163 日用雑貨品代</t>
  </si>
  <si>
    <t>1164 入院給付金</t>
  </si>
  <si>
    <t>1165 入間ドック利用補助金</t>
  </si>
  <si>
    <t>1166 品代</t>
  </si>
  <si>
    <t>1167 不動産損料</t>
  </si>
  <si>
    <t>1168 敷金・保証金</t>
  </si>
  <si>
    <t>1169 部分完成振替</t>
  </si>
  <si>
    <t>1170 分担金</t>
  </si>
  <si>
    <t>1171 弁当代</t>
  </si>
  <si>
    <t>1172 保険料</t>
  </si>
  <si>
    <t>1173 保守点検費用</t>
  </si>
  <si>
    <t>1174 補償費</t>
  </si>
  <si>
    <t>1175 報奨金</t>
  </si>
  <si>
    <t>1176 法人税</t>
  </si>
  <si>
    <t>1177 法人地方税</t>
  </si>
  <si>
    <t>1178 名刺代</t>
  </si>
  <si>
    <t>1179 油脂・燃料費</t>
  </si>
  <si>
    <t>1180 有価証券利息</t>
  </si>
  <si>
    <t>1181 有価証券利息税</t>
  </si>
  <si>
    <t>1182 郵便切手料金</t>
  </si>
  <si>
    <t>1183 郵便料</t>
  </si>
  <si>
    <t>1184 預金預け替え</t>
  </si>
  <si>
    <t>1185 預金利息</t>
  </si>
  <si>
    <t>1186 用紙代</t>
  </si>
  <si>
    <t>1187 利子所得税</t>
  </si>
  <si>
    <t>1188 旅費・交通費</t>
  </si>
  <si>
    <t>1189 寮費</t>
  </si>
  <si>
    <t>1190 労災メリット還付金</t>
  </si>
  <si>
    <t>1191 労災メリット追徴金</t>
  </si>
  <si>
    <t>1192 労災保険料</t>
  </si>
  <si>
    <t>1193 協定給与</t>
  </si>
  <si>
    <t>1194 ＯＡ消耗品代</t>
  </si>
  <si>
    <t>1195 一時導入費用</t>
  </si>
  <si>
    <t>1196 ＯＡ機器廃棄処理費用</t>
  </si>
  <si>
    <t>1197 業務委託費</t>
  </si>
  <si>
    <t>1198 完成工事原価（進行）計上</t>
  </si>
  <si>
    <t>1199 会議食事代</t>
  </si>
  <si>
    <t>1200 社有車業務使用料</t>
  </si>
  <si>
    <t>3001 共仮・準備費</t>
  </si>
  <si>
    <t>3002 共仮・仮設建物費</t>
  </si>
  <si>
    <t>3003 共仮・機械器具費</t>
  </si>
  <si>
    <t>3004 共仮・動力用水光熱費</t>
  </si>
  <si>
    <t>3005 共仮・安全設備費</t>
  </si>
  <si>
    <t>3006 共仮・試験調査費</t>
  </si>
  <si>
    <t>3007 共仮・整理清掃費</t>
  </si>
  <si>
    <t>3008 共仮・運搬費</t>
  </si>
  <si>
    <t>3009 共仮・その他</t>
  </si>
  <si>
    <t>3010 直仮・水盛遺方</t>
  </si>
  <si>
    <t>3011 直仮・足場費</t>
  </si>
  <si>
    <t>3012 直仮・養生費</t>
  </si>
  <si>
    <t>3013 共益費</t>
  </si>
  <si>
    <t>3014 土工事費</t>
  </si>
  <si>
    <t>3015 山留工事費</t>
  </si>
  <si>
    <t>3016 杭工事費</t>
  </si>
  <si>
    <t>3017 型枠工事費</t>
  </si>
  <si>
    <t>3018 コンクリート工事費</t>
  </si>
  <si>
    <t>3019 鉄筋工事費</t>
  </si>
  <si>
    <t>3020 鉄骨工事費</t>
  </si>
  <si>
    <t>3021 特殊躯体工事費</t>
  </si>
  <si>
    <t>3022 組積工事費</t>
  </si>
  <si>
    <t>3023 防水工事費</t>
  </si>
  <si>
    <t>3024 石工事費</t>
  </si>
  <si>
    <t>3025 タイル工事費</t>
  </si>
  <si>
    <t>3026 木工事費</t>
  </si>
  <si>
    <t>3027 屋根工事費</t>
  </si>
  <si>
    <t>3028 金属工事費</t>
  </si>
  <si>
    <t>3029 左官工事費</t>
  </si>
  <si>
    <t>3030 木製建具工事費</t>
  </si>
  <si>
    <t>3031 金属製建具工事費</t>
  </si>
  <si>
    <t>3032 硝子工事費</t>
  </si>
  <si>
    <t>3033 塗装工事費</t>
  </si>
  <si>
    <t>3035 内装工事費</t>
  </si>
  <si>
    <t>3036 家具工事費</t>
  </si>
  <si>
    <t>3037 雑工事費</t>
  </si>
  <si>
    <t>3038 その他</t>
  </si>
  <si>
    <t>3039 外構工事費</t>
  </si>
  <si>
    <t>3040 造成工事費</t>
  </si>
  <si>
    <t>3041 解体工事費</t>
  </si>
  <si>
    <t>3042 在来建物曳家費</t>
  </si>
  <si>
    <t>3043 在来建物改修費</t>
  </si>
  <si>
    <t>3044 その他</t>
  </si>
  <si>
    <t>3045 電気設備工事費</t>
  </si>
  <si>
    <t>3046 給排水衛生設備工事費</t>
  </si>
  <si>
    <t>3047 空調設備工事費</t>
  </si>
  <si>
    <t>3048 搬送機設備工事費</t>
  </si>
  <si>
    <t>3049 その他設備工事費</t>
  </si>
  <si>
    <t>3051 諸給料</t>
  </si>
  <si>
    <t>3052 法定福利費</t>
  </si>
  <si>
    <t>3054 福利厚生費</t>
  </si>
  <si>
    <t>3055 事務用品費</t>
  </si>
  <si>
    <t>3056 通信交通費</t>
  </si>
  <si>
    <t>3057 交際費</t>
  </si>
  <si>
    <t>3058 雑費</t>
  </si>
  <si>
    <t>3059 下請立替金</t>
  </si>
  <si>
    <t>3060 設計料</t>
  </si>
  <si>
    <t>3061 積算料</t>
  </si>
  <si>
    <t>3063 外注値引</t>
  </si>
  <si>
    <t>3064 資材割戻</t>
  </si>
  <si>
    <t>3065 土木工事</t>
  </si>
  <si>
    <t>3066 資材費</t>
  </si>
  <si>
    <t>3081 直接工事費１</t>
  </si>
  <si>
    <t>3082 直接工事費２</t>
  </si>
  <si>
    <t>3083 仮設備費</t>
  </si>
  <si>
    <t>3084 仮建物費</t>
  </si>
  <si>
    <t>3085 運搬費</t>
  </si>
  <si>
    <t>3086 諸給与</t>
  </si>
  <si>
    <t>3087 法定福利費</t>
  </si>
  <si>
    <t>3088 福利厚生費</t>
  </si>
  <si>
    <t>3089 事務用品費</t>
  </si>
  <si>
    <t>3090 通信交通費</t>
  </si>
  <si>
    <t>3091 交際費</t>
  </si>
  <si>
    <t>3092 雑費</t>
  </si>
  <si>
    <t>3093 直仮・その他</t>
  </si>
  <si>
    <t>3094 住設工事費</t>
  </si>
  <si>
    <t>7001 ＪＶ精算</t>
  </si>
  <si>
    <t>7002 ＪＶ出資金未収計上</t>
  </si>
  <si>
    <t>7003 消費税期首繰越</t>
  </si>
  <si>
    <t>7004 未払未収取崩</t>
  </si>
  <si>
    <t>7005 未払未収確定</t>
  </si>
  <si>
    <t>7006 未入手工事振替</t>
  </si>
  <si>
    <t>7007 手形郵送料控除</t>
  </si>
  <si>
    <t>7008 申込証拠金入金</t>
  </si>
  <si>
    <t>7009 不動産事業受入金入金</t>
  </si>
  <si>
    <t>7010 給与</t>
  </si>
  <si>
    <t>7011 賞与</t>
  </si>
  <si>
    <t>7012 瑕疵補修振替</t>
  </si>
  <si>
    <t>7013 申込証拠金返済</t>
  </si>
  <si>
    <t>7014 事業領域別消費税振替</t>
  </si>
  <si>
    <t>7015 未収入金（未収手形）決済</t>
  </si>
  <si>
    <t>7016 共通経費予定配賦</t>
  </si>
  <si>
    <t>7017 共通経費実績配賦</t>
  </si>
  <si>
    <t>7018 支払手形決済合計（戻り手形）</t>
  </si>
  <si>
    <t>7019 工事金入金</t>
  </si>
  <si>
    <t>7020 ＪＶ手形出資金</t>
  </si>
  <si>
    <t>7021 事業領域訂正</t>
  </si>
  <si>
    <t>7022 入金取消</t>
  </si>
  <si>
    <t>7023 入金訂正</t>
  </si>
  <si>
    <t>7024 不動産売上予定原価</t>
  </si>
  <si>
    <t>7025 工事金入金振替（進行）</t>
  </si>
  <si>
    <t>7026 でんさい手数料控除</t>
  </si>
  <si>
    <t>7030 ＪＶ立替金（未収）</t>
  </si>
  <si>
    <t>7040 労災メリット還付金（未</t>
  </si>
  <si>
    <t>7060 材料売却代</t>
  </si>
  <si>
    <t>7070 単価差額戻入（未収）</t>
  </si>
  <si>
    <t>7080 スクラップ売却代（未収</t>
  </si>
  <si>
    <t>7100 分担金・負担金（未収</t>
  </si>
  <si>
    <t>7110 地代家賃関係（未収）</t>
  </si>
  <si>
    <t>7120 仕送り（未収）</t>
  </si>
  <si>
    <t>7130 自動販売機手数料（未</t>
  </si>
  <si>
    <t>7140 公共料金（未収）</t>
  </si>
  <si>
    <t>7150 業者共益費（未収）</t>
  </si>
  <si>
    <t>7160 資材費値引（未収）</t>
  </si>
  <si>
    <t>7170 外注費値引（未収）</t>
  </si>
  <si>
    <t>7910 購入</t>
  </si>
  <si>
    <t>7911 除却</t>
  </si>
  <si>
    <t>7912 振替</t>
  </si>
  <si>
    <t>7913 償却</t>
  </si>
  <si>
    <t>7920 社内損料</t>
  </si>
  <si>
    <t>7921 滅失損料</t>
  </si>
  <si>
    <t>7922 運搬費</t>
  </si>
  <si>
    <t>7923 スクラップ代</t>
  </si>
  <si>
    <t>7924 支払リース料</t>
  </si>
  <si>
    <t>7929 整備費</t>
  </si>
  <si>
    <t>7931 人件費（給与）</t>
  </si>
  <si>
    <t>7932 土地損料（賃借料）</t>
  </si>
  <si>
    <t>7933 法定福利費</t>
  </si>
  <si>
    <t>7934 事務用品費</t>
  </si>
  <si>
    <t>7935 交際費</t>
  </si>
  <si>
    <t>7936 寄付金</t>
  </si>
  <si>
    <t>7937 通信交通費</t>
  </si>
  <si>
    <t>7938 福利厚生費</t>
  </si>
  <si>
    <t>7939 修繕維持費</t>
  </si>
  <si>
    <t>7940 租税公課</t>
  </si>
  <si>
    <t>7941 油脂・燃料費</t>
  </si>
  <si>
    <t>7942 動力用水光熱費</t>
  </si>
  <si>
    <t>7943 特別費用</t>
  </si>
  <si>
    <t>7944 委託管理費</t>
  </si>
  <si>
    <t>7950 本社重機</t>
  </si>
  <si>
    <t>7951 本社一般機械</t>
  </si>
  <si>
    <t>7952 本社工具</t>
  </si>
  <si>
    <t>7953 機械装置</t>
  </si>
  <si>
    <t>7954 車両運搬具</t>
  </si>
  <si>
    <t>7955 仮設建物</t>
  </si>
  <si>
    <t>7956 測定工具</t>
  </si>
  <si>
    <t>7957 備品</t>
  </si>
  <si>
    <t>7958 少額工具</t>
  </si>
  <si>
    <t>7959 少額備品</t>
  </si>
  <si>
    <t>7960 少額機械</t>
  </si>
  <si>
    <t>7961 分電盤</t>
  </si>
  <si>
    <t>7962 船舶</t>
  </si>
  <si>
    <t>7963 分電盤（少額工具）</t>
  </si>
  <si>
    <t>7980 その他</t>
  </si>
  <si>
    <t>コード</t>
  </si>
  <si>
    <t>勘　定　科　目</t>
  </si>
  <si>
    <t>資金仮勘定</t>
  </si>
  <si>
    <t>資金仮勘定 (代物)</t>
  </si>
  <si>
    <t>資金仮勘定（控除）</t>
  </si>
  <si>
    <t>資金仮勘定（振替）</t>
  </si>
  <si>
    <t>資金仮勘定（現金）</t>
  </si>
  <si>
    <t>銀行（訂正）</t>
  </si>
  <si>
    <t>資金仮勘定(JV相殺)</t>
  </si>
  <si>
    <t>支払手形債務決済勘定</t>
  </si>
  <si>
    <t>電子記録債務決済勘定</t>
  </si>
  <si>
    <t>受取手形</t>
  </si>
  <si>
    <t>ﾌｧｸﾀﾘﾝｸﾞ手形</t>
  </si>
  <si>
    <t>手形割引入金仮勘定</t>
  </si>
  <si>
    <t>受手仮勘定（入金関係）</t>
  </si>
  <si>
    <t>完成工事未収入金</t>
  </si>
  <si>
    <t>完成工事未収入金（流動化）</t>
  </si>
  <si>
    <t>完成工事未収入金（組替見合）</t>
  </si>
  <si>
    <t>不動産事業未収入金</t>
  </si>
  <si>
    <t>不動産事業未収入金（事業）</t>
  </si>
  <si>
    <t>不動産事業未収入金（販売用）</t>
  </si>
  <si>
    <t>未収仮受消費税（工事金）</t>
  </si>
  <si>
    <t>未収仮受消費税（工事金組替見合）</t>
  </si>
  <si>
    <t>有価証券</t>
  </si>
  <si>
    <t>有価証券（上場株式）</t>
  </si>
  <si>
    <t>有価証券（債券）</t>
  </si>
  <si>
    <t>有価証券（その他）</t>
  </si>
  <si>
    <t>販売用不動産</t>
  </si>
  <si>
    <t>未成工事支出金</t>
  </si>
  <si>
    <t>不動産事業支出金</t>
  </si>
  <si>
    <t>不動産事業支出金（事業）</t>
  </si>
  <si>
    <t>不動産事業支出金（販売用）</t>
  </si>
  <si>
    <t>材料貯蔵品</t>
  </si>
  <si>
    <t>材料貯蔵品（工事用資材）</t>
  </si>
  <si>
    <t>材料貯蔵品（作業服・事務服等事務用消耗品）</t>
  </si>
  <si>
    <t>材料貯蔵品（収入印紙）</t>
  </si>
  <si>
    <t>材料貯蔵品（建退共証紙代）</t>
  </si>
  <si>
    <t>短期貸付金</t>
  </si>
  <si>
    <t>前払費用</t>
  </si>
  <si>
    <t>前払費用（利息）</t>
  </si>
  <si>
    <t>前払費用（通勤手当）</t>
  </si>
  <si>
    <t>前払費用（その他）</t>
  </si>
  <si>
    <t>繰延税金資産</t>
  </si>
  <si>
    <t>未収収益</t>
  </si>
  <si>
    <t>未収収益(工事金)</t>
  </si>
  <si>
    <t>未収収益(貸付金)</t>
  </si>
  <si>
    <t>未収収益(その他)</t>
  </si>
  <si>
    <t>未収入金</t>
  </si>
  <si>
    <t>未収入金(JV受入出資金･完成)</t>
  </si>
  <si>
    <t>未収入金(労災還付金)</t>
  </si>
  <si>
    <t>未収入金(未収手形)</t>
  </si>
  <si>
    <t>未収入金(その他)</t>
  </si>
  <si>
    <t>未収入金(完成工事)</t>
  </si>
  <si>
    <t>未収入金(随時)</t>
  </si>
  <si>
    <t>未収入金(JV受入出資金･定時一般)</t>
  </si>
  <si>
    <t>未収入金(JV受入出資金･定時留保)</t>
  </si>
  <si>
    <t>未収入金（出向社員）</t>
  </si>
  <si>
    <t>未収入金（法人税等）</t>
  </si>
  <si>
    <t>未収入金（消費税）</t>
  </si>
  <si>
    <t>未収入金（進行）</t>
  </si>
  <si>
    <t>未収入金(JV受入出資金(進行))</t>
  </si>
  <si>
    <t>未収仮受消費税（原価）</t>
  </si>
  <si>
    <t>短期保証金</t>
  </si>
  <si>
    <t>短期保証金(入札)</t>
  </si>
  <si>
    <t>短期保証金(工事)</t>
  </si>
  <si>
    <t>短期保証金(敷金)</t>
  </si>
  <si>
    <t>短期保証金(その他)</t>
  </si>
  <si>
    <t>立替金</t>
  </si>
  <si>
    <t>立替金(職員立替)</t>
  </si>
  <si>
    <t>立替金(出向社員勘定)</t>
  </si>
  <si>
    <t>立替金(借家入居時手当)</t>
  </si>
  <si>
    <t>立替金(代弁元本)</t>
  </si>
  <si>
    <t>立替金(代弁利息)</t>
  </si>
  <si>
    <t>立替金(ｺｰﾎﾟﾚｰﾄ)(K&amp;E)</t>
  </si>
  <si>
    <t>立替金(その他)</t>
  </si>
  <si>
    <t>仮払金</t>
  </si>
  <si>
    <t>仮払金（職員仮払）</t>
  </si>
  <si>
    <t>仮払金（包括保険料）</t>
  </si>
  <si>
    <t>仮払金（未入手工事支出金）</t>
  </si>
  <si>
    <t>仮払金（瑕疵補修工事費）</t>
  </si>
  <si>
    <t>仮払金（旅費・経費）</t>
  </si>
  <si>
    <t>仮払金（現地法人）</t>
  </si>
  <si>
    <t>仮払金（法人税等）</t>
  </si>
  <si>
    <t>仮払金（その他）</t>
  </si>
  <si>
    <t>仮払消費税</t>
  </si>
  <si>
    <t>その他流動資産</t>
  </si>
  <si>
    <t>貸倒引当金</t>
  </si>
  <si>
    <t>建物</t>
  </si>
  <si>
    <t>建物(事業用)</t>
  </si>
  <si>
    <t>建物(賃貸目的)</t>
  </si>
  <si>
    <t>建物(試験研究用)</t>
  </si>
  <si>
    <t>構築物</t>
  </si>
  <si>
    <t>構築物(事業用)</t>
  </si>
  <si>
    <t>構築物(賃貸目的)</t>
  </si>
  <si>
    <t>構築物(試験研究用)</t>
  </si>
  <si>
    <t>機械装置</t>
  </si>
  <si>
    <t>機械装置（試験研究用）</t>
  </si>
  <si>
    <t>船舶</t>
  </si>
  <si>
    <t>車両運搬具</t>
  </si>
  <si>
    <t>工具器具</t>
  </si>
  <si>
    <t>工具器具（仮設建物）</t>
  </si>
  <si>
    <t>工具器具（測定工具）</t>
  </si>
  <si>
    <t>工具器具（その他）</t>
  </si>
  <si>
    <t>備品</t>
  </si>
  <si>
    <t>備品(試験研究用)</t>
  </si>
  <si>
    <t>土地</t>
  </si>
  <si>
    <t>土地(事業用)</t>
  </si>
  <si>
    <t>土地(賃貸目的)</t>
  </si>
  <si>
    <t>土地(試験研究用)</t>
  </si>
  <si>
    <t>リース資産（有形固定資産）</t>
  </si>
  <si>
    <t>リース資産（建物）</t>
  </si>
  <si>
    <t>リース資産（構築物）</t>
  </si>
  <si>
    <t>リース資産（機械装置）</t>
  </si>
  <si>
    <t>リース資産（船舶）</t>
  </si>
  <si>
    <t>リース資産（車両運搬具）</t>
  </si>
  <si>
    <t>リース資産（工具器具）</t>
  </si>
  <si>
    <t>リース資産（備品）</t>
  </si>
  <si>
    <t>建設仮勘定</t>
  </si>
  <si>
    <t>減価償却累計額</t>
  </si>
  <si>
    <t>減価償却累計額(建物)</t>
  </si>
  <si>
    <t>減価償却累計額(構築物)</t>
  </si>
  <si>
    <t>減価償却累計額(機械装置)</t>
  </si>
  <si>
    <t>減価償却累計額(船舶)</t>
  </si>
  <si>
    <t>減価償却累計額(車輌運搬具)</t>
  </si>
  <si>
    <t>減価償却累計額(工具器具)</t>
  </si>
  <si>
    <t>減価償却累計額(備品)</t>
  </si>
  <si>
    <t>減価償却累計額(リース)</t>
  </si>
  <si>
    <t>営業権</t>
  </si>
  <si>
    <t>電話加入権</t>
  </si>
  <si>
    <t>ソフトウェア</t>
  </si>
  <si>
    <t>リース資産（無形固定資産）</t>
  </si>
  <si>
    <t>リース資産（ソフトウェア）</t>
  </si>
  <si>
    <t>リース資産（その他無形固定資産）</t>
  </si>
  <si>
    <t>その他無形固定資産</t>
  </si>
  <si>
    <t>その他無形固定資産（特許権）</t>
  </si>
  <si>
    <t>その他無形固定資産（借地権）</t>
  </si>
  <si>
    <t>その他無形固定資産（未成ｿﾌﾄ）</t>
  </si>
  <si>
    <t>その他無形固定資産（その他）</t>
  </si>
  <si>
    <t>投資有価証券</t>
  </si>
  <si>
    <t>投資有価証券（上場株式）</t>
  </si>
  <si>
    <t>投資有価証券（海外上場株式）</t>
  </si>
  <si>
    <t>投資有価証券（非上場株式）</t>
  </si>
  <si>
    <t>投資有価証券（債券）</t>
  </si>
  <si>
    <t>投資有価証券（評価）</t>
  </si>
  <si>
    <t>関係会社株式</t>
  </si>
  <si>
    <t>関係会社株式（子会社株式）</t>
  </si>
  <si>
    <t>関係会社株式（関連会社株式）</t>
  </si>
  <si>
    <t>関係会社出資金</t>
  </si>
  <si>
    <t>関係会社出資金（子会社）</t>
  </si>
  <si>
    <t>関係会社出資金（関連会社）</t>
  </si>
  <si>
    <t>出資金</t>
  </si>
  <si>
    <t>長期貸付金</t>
  </si>
  <si>
    <t>長期貸付金（職員）</t>
  </si>
  <si>
    <t>長期貸付金（その他）</t>
  </si>
  <si>
    <t>破産債権、更生債権等</t>
  </si>
  <si>
    <t>破産債権更生債権等（完成工事未収入金）</t>
  </si>
  <si>
    <t>破産債権更生債権等（貸付金）</t>
  </si>
  <si>
    <t>破産債権更生債権等（未収収益）</t>
  </si>
  <si>
    <t>破産債権更生債権等（未収入金）</t>
  </si>
  <si>
    <t>破産債権更生債権等（その他）</t>
  </si>
  <si>
    <t>長期前払費用</t>
  </si>
  <si>
    <t>長期営業外未収入金</t>
  </si>
  <si>
    <t>長期営業外未収入金（完成工事未入金）</t>
  </si>
  <si>
    <t>長期営業外未収入金（貸付金）</t>
  </si>
  <si>
    <t>長期営業外未収入金（未収収益）</t>
  </si>
  <si>
    <t>長期営業外未収入金（未収入金）</t>
  </si>
  <si>
    <t>長期営業外未収入金（その他）</t>
  </si>
  <si>
    <t>長期繰延税金資産</t>
  </si>
  <si>
    <t>その他投資等</t>
  </si>
  <si>
    <t>その他投資等（敷金．保証金）</t>
  </si>
  <si>
    <t>その他投資等（長期総合保険）</t>
  </si>
  <si>
    <t>その他投資等（ゴルフ場入会金）</t>
  </si>
  <si>
    <t>その他投資等（その他入会金）</t>
  </si>
  <si>
    <t>その他投資等（評価）</t>
  </si>
  <si>
    <t>その他投資等（その他）</t>
  </si>
  <si>
    <t>投資損失引当金</t>
  </si>
  <si>
    <t>貸倒引当金（個別）</t>
  </si>
  <si>
    <t>貸倒引当金（一般）</t>
  </si>
  <si>
    <t>繰延資産</t>
  </si>
  <si>
    <t>支払手形</t>
  </si>
  <si>
    <t>電子記録債務</t>
  </si>
  <si>
    <t>工事未払金</t>
  </si>
  <si>
    <t>工事未払金（完成）</t>
  </si>
  <si>
    <t>工事未払金（定時払）</t>
  </si>
  <si>
    <t>工事未払金（未払手形）</t>
  </si>
  <si>
    <t>工事未払金（随時払）</t>
  </si>
  <si>
    <t>工事未払金（ｺｰﾎﾟﾚｰﾄ）</t>
  </si>
  <si>
    <t>工事未払金（その他）</t>
  </si>
  <si>
    <t>工事未払金（進行）</t>
  </si>
  <si>
    <t>不動産事業未払金</t>
  </si>
  <si>
    <t>不動産事業未払金（完成）</t>
  </si>
  <si>
    <t>短期借入金</t>
  </si>
  <si>
    <t>短期借入金Ａ</t>
  </si>
  <si>
    <t>未払金</t>
  </si>
  <si>
    <t>未払金（給与・賞与三井住友）</t>
  </si>
  <si>
    <t>未払金（給与・賞与ＵＦＪ）</t>
  </si>
  <si>
    <t>未払金（給与・賞与郵便局）</t>
  </si>
  <si>
    <t>未払金（その他）</t>
  </si>
  <si>
    <t>未払金（消費税）</t>
  </si>
  <si>
    <t>未払金（給与・賞与、人事）</t>
  </si>
  <si>
    <t>未払金（健康保険医療・事業主負担分）</t>
  </si>
  <si>
    <t>未払金（厚生年金保険料・事業主負担分）</t>
  </si>
  <si>
    <t>未払金（健康保険介護・事業主負担分）</t>
  </si>
  <si>
    <t>未払消費税</t>
  </si>
  <si>
    <t>未払費用</t>
  </si>
  <si>
    <t>未払費用（賞与）</t>
  </si>
  <si>
    <t>未払費用（利息）</t>
  </si>
  <si>
    <t>未払費用（その他）</t>
  </si>
  <si>
    <t>未払法人税</t>
  </si>
  <si>
    <t>未払地方税</t>
  </si>
  <si>
    <t>未払事業所税</t>
  </si>
  <si>
    <t>繰延税金負債</t>
  </si>
  <si>
    <t>未成工事受入金</t>
  </si>
  <si>
    <t>工事金請求</t>
  </si>
  <si>
    <t>不動産事業受入金</t>
  </si>
  <si>
    <t>不動産事業受入金（事業）</t>
  </si>
  <si>
    <t>不動産事業受入金（販売用）</t>
  </si>
  <si>
    <t>預り金</t>
  </si>
  <si>
    <t>預り金（JV他社分・一般）</t>
  </si>
  <si>
    <t>預り金（JV他社分・留保）</t>
  </si>
  <si>
    <t>預り金（担保預かり手形）</t>
  </si>
  <si>
    <t>預り金（繰延消費税）</t>
  </si>
  <si>
    <t>預り金（安全衛生協力会会費）</t>
  </si>
  <si>
    <t>預り金（延払工事手形）</t>
  </si>
  <si>
    <t>預り金（その他）</t>
  </si>
  <si>
    <t>預り金（人事関連）</t>
  </si>
  <si>
    <t>預り金（健康保険給付金）</t>
  </si>
  <si>
    <t>預り金（生命保険配当金）</t>
  </si>
  <si>
    <t>預り金（団信保険配当金）</t>
  </si>
  <si>
    <t>預り金（健康保険医療･個人負担分）</t>
  </si>
  <si>
    <t>預り金（厚生年金保険料･個人負担分）</t>
  </si>
  <si>
    <t>預り金（源泉所得税）</t>
  </si>
  <si>
    <t>預り金（地方税）</t>
  </si>
  <si>
    <t>預り金（互助会）</t>
  </si>
  <si>
    <t>預り金（役員持株会）</t>
  </si>
  <si>
    <t>預り金（従業員持株会）</t>
  </si>
  <si>
    <t>預り金（財形貯蓄積立金）</t>
  </si>
  <si>
    <t>預り金（ミリオン）</t>
  </si>
  <si>
    <t>預り金（各社生命保険他）</t>
  </si>
  <si>
    <t>預り金（提携融資返済）</t>
  </si>
  <si>
    <t>預り金（海外医療費給付金）</t>
  </si>
  <si>
    <t>預り金（その他控除）</t>
  </si>
  <si>
    <t>預り金（健康保険介護･事業主負担分）</t>
  </si>
  <si>
    <t>預り金（健康保険介護･個人負担分）</t>
  </si>
  <si>
    <t>リース債務（流動）</t>
  </si>
  <si>
    <t>従業員預り金</t>
  </si>
  <si>
    <t>仮受金</t>
  </si>
  <si>
    <t>前受収益</t>
  </si>
  <si>
    <t>修繕引当金</t>
  </si>
  <si>
    <t>完成工事補償引当金</t>
  </si>
  <si>
    <t>完成工事補償引当金（土木）</t>
  </si>
  <si>
    <t>完成工事補償引当金（建築）</t>
  </si>
  <si>
    <t>賞与引当金</t>
  </si>
  <si>
    <t>仮受消費税</t>
  </si>
  <si>
    <t>仮受消費税（未成）</t>
  </si>
  <si>
    <t>その他流動負債</t>
  </si>
  <si>
    <t>長期借入金</t>
  </si>
  <si>
    <t>長期借入金Ａ</t>
  </si>
  <si>
    <t>長期繰延税金負債</t>
  </si>
  <si>
    <t>退職給付引当金</t>
  </si>
  <si>
    <t>リース債務（固定）</t>
  </si>
  <si>
    <t>その他固定負債</t>
  </si>
  <si>
    <t>資本金</t>
  </si>
  <si>
    <t>新株式払込金</t>
  </si>
  <si>
    <t>資本準備金</t>
  </si>
  <si>
    <t>利益準備金</t>
  </si>
  <si>
    <t>その他資本剰余金</t>
  </si>
  <si>
    <t>固定資産圧縮積立金</t>
  </si>
  <si>
    <t>買換資産圧縮積立金</t>
  </si>
  <si>
    <t>別途積立金</t>
  </si>
  <si>
    <t>前期繰越利益</t>
  </si>
  <si>
    <t>本支店調整勘定</t>
  </si>
  <si>
    <t>その他有価証券評価差額金</t>
  </si>
  <si>
    <t>自己株式</t>
  </si>
  <si>
    <t>完成工事高</t>
  </si>
  <si>
    <t>不動産事業売上高</t>
  </si>
  <si>
    <t>不動産事業売上高（事業）</t>
  </si>
  <si>
    <t>不動産事業売上高（販売用）</t>
  </si>
  <si>
    <t>完成工事原価</t>
  </si>
  <si>
    <t>不動産事業売上原価</t>
  </si>
  <si>
    <t>不動産事業売上原価（事業）</t>
  </si>
  <si>
    <t>不動産事業売上原価（販売用）</t>
  </si>
  <si>
    <t>役員報酬</t>
  </si>
  <si>
    <t>諸給与</t>
  </si>
  <si>
    <t>諸給与（給与）</t>
  </si>
  <si>
    <t>諸給与（賞与）</t>
  </si>
  <si>
    <t>諸給与（通勤手当）</t>
  </si>
  <si>
    <t>諸給与（給与賞与・出向者受入）</t>
  </si>
  <si>
    <t>諸給与（通勤手当・出向者受入）</t>
  </si>
  <si>
    <t>退職金</t>
  </si>
  <si>
    <t>退職給付引当金繰入額</t>
  </si>
  <si>
    <t>法定福利費</t>
  </si>
  <si>
    <t>福利厚生費</t>
  </si>
  <si>
    <t>福利厚生費(報奨金Ａ)</t>
  </si>
  <si>
    <t>福利厚生費(報奨金Ｂ)</t>
  </si>
  <si>
    <t>福利厚生費(報奨金Ｃ)</t>
  </si>
  <si>
    <t>福利厚生費（建退共証紙代）</t>
  </si>
  <si>
    <t>福利厚生費（建退共証紙代その他）</t>
  </si>
  <si>
    <t>福利厚生費(償却)</t>
  </si>
  <si>
    <t>福利厚生費(人事用)</t>
  </si>
  <si>
    <t>修繕維持費</t>
  </si>
  <si>
    <t>事務用品費</t>
  </si>
  <si>
    <t>事務用品費(図書･購読料)</t>
  </si>
  <si>
    <t>事務用品費(印刷代)</t>
  </si>
  <si>
    <t>事務用品費(一括償却資産)</t>
  </si>
  <si>
    <t>事務用品費(OAﾘｰｽ･保守料他)</t>
  </si>
  <si>
    <t>事務用品費(償却)</t>
  </si>
  <si>
    <t>事務用品費(その他)</t>
  </si>
  <si>
    <t>通信交通費</t>
  </si>
  <si>
    <t>通信交通費(郵便･切手代)</t>
  </si>
  <si>
    <t>通信交通費(電信電話料)</t>
  </si>
  <si>
    <t>通信交通費(ﾊｲﾔｰ･ﾀｸｼｰ代)</t>
  </si>
  <si>
    <t>通信交通費(旅費交通費)</t>
  </si>
  <si>
    <t>通信交通費(引越代金)</t>
  </si>
  <si>
    <t>通信交通費(償却)</t>
  </si>
  <si>
    <t>通信交通費(その他)</t>
  </si>
  <si>
    <t>動力用水光熱費</t>
  </si>
  <si>
    <t>調査研究費</t>
  </si>
  <si>
    <t>調査研究費(研究費)</t>
  </si>
  <si>
    <t>調査研究費(受講料)</t>
  </si>
  <si>
    <t>調査研究費(備品)</t>
  </si>
  <si>
    <t>調査研究費(設計費他･社内)</t>
  </si>
  <si>
    <t>調査研究費(設計費他･社外)</t>
  </si>
  <si>
    <t>調査研究費(償却)</t>
  </si>
  <si>
    <t>調査研究費(その他)</t>
  </si>
  <si>
    <t>広告宣伝費</t>
  </si>
  <si>
    <t>広告宣伝費(償却)</t>
  </si>
  <si>
    <t>営業債権貸倒償却</t>
  </si>
  <si>
    <t>貸倒引当金繰入額</t>
  </si>
  <si>
    <t>貸倒損失</t>
  </si>
  <si>
    <t>交際費</t>
  </si>
  <si>
    <t>交際費(飲食代)</t>
  </si>
  <si>
    <t>交際費(中元･歳暮･贈答)</t>
  </si>
  <si>
    <t>交際費(社外慶弔)</t>
  </si>
  <si>
    <t>交際費(ｺﾞﾙﾌﾌﾟﾚｲ代)</t>
  </si>
  <si>
    <t>交際費(会費)</t>
  </si>
  <si>
    <t>交際費(その他)</t>
  </si>
  <si>
    <t>寄付金</t>
  </si>
  <si>
    <t>寄付金(国等･指定)</t>
  </si>
  <si>
    <t>寄付金(特定)</t>
  </si>
  <si>
    <t>寄付金(一般)</t>
  </si>
  <si>
    <t>地代家賃</t>
  </si>
  <si>
    <t>地代家賃（支払）</t>
  </si>
  <si>
    <t>地代家賃（受取）</t>
  </si>
  <si>
    <t>地代家賃(償却)</t>
  </si>
  <si>
    <t>減価償却費</t>
  </si>
  <si>
    <t>租税公課</t>
  </si>
  <si>
    <t>租税公課(印紙税)</t>
  </si>
  <si>
    <t>租税公課(固定資産税)</t>
  </si>
  <si>
    <t>租税公課(延滞金)</t>
  </si>
  <si>
    <t>租税公課(事業所税)</t>
  </si>
  <si>
    <t>租税公課(有価証券利息税)</t>
  </si>
  <si>
    <t>租税公課(受取配当金税)</t>
  </si>
  <si>
    <t>租税公課(預金利息税国税)</t>
  </si>
  <si>
    <t>租税公課(預金利息税地方税)</t>
  </si>
  <si>
    <t>租税公課(その他)</t>
  </si>
  <si>
    <t>保険料</t>
  </si>
  <si>
    <t>保険料(償却)</t>
  </si>
  <si>
    <t>雑費</t>
  </si>
  <si>
    <t>雑費(会議費)</t>
  </si>
  <si>
    <t>雑費(諸手数料)</t>
  </si>
  <si>
    <t>雑費(諸会費)</t>
  </si>
  <si>
    <t>雑費(品代)</t>
  </si>
  <si>
    <t>雑費(人材派遣料)</t>
  </si>
  <si>
    <t>雑費(償却)</t>
  </si>
  <si>
    <t>雑費(その他)</t>
  </si>
  <si>
    <t>内部勘定配賦</t>
  </si>
  <si>
    <t>共通工事原価配賦額</t>
  </si>
  <si>
    <t>建築設計料配賦額</t>
  </si>
  <si>
    <t>建築積算料配賦額</t>
  </si>
  <si>
    <t>建築設備料配賦額</t>
  </si>
  <si>
    <t>建築技術料配賦額</t>
  </si>
  <si>
    <t>土木設計料配賦額</t>
  </si>
  <si>
    <t>土木技術料配賦額</t>
  </si>
  <si>
    <t>不入手工事支出金</t>
  </si>
  <si>
    <t>社内受託</t>
  </si>
  <si>
    <t>預金利息</t>
  </si>
  <si>
    <t>工事金利息</t>
  </si>
  <si>
    <t>貸付金利息</t>
  </si>
  <si>
    <t>貸付金利息（職員）</t>
  </si>
  <si>
    <t>貸付金利息（その他）</t>
  </si>
  <si>
    <t>有価証券利息</t>
  </si>
  <si>
    <t>その他受取利息</t>
  </si>
  <si>
    <t>受取配当金</t>
  </si>
  <si>
    <t>有価証券売却益</t>
  </si>
  <si>
    <t>為替差益</t>
  </si>
  <si>
    <t>換算差益</t>
  </si>
  <si>
    <t>雑収入</t>
  </si>
  <si>
    <t>雑収入（賃貸料）</t>
  </si>
  <si>
    <t>雑収入（社外受託）</t>
  </si>
  <si>
    <t>雑収入（人事）</t>
  </si>
  <si>
    <t>雑収入（その他）</t>
  </si>
  <si>
    <t>支払利息(借入)</t>
  </si>
  <si>
    <t>支払利息(その他)</t>
  </si>
  <si>
    <t>支払利息（金融機関以外）</t>
  </si>
  <si>
    <t>支払利息（前受金）</t>
  </si>
  <si>
    <t>支払利息（その他）</t>
  </si>
  <si>
    <t>割引料</t>
  </si>
  <si>
    <t>社債利息</t>
  </si>
  <si>
    <t>有価証券売却損</t>
  </si>
  <si>
    <t>貸付金等貸倒償却</t>
  </si>
  <si>
    <t xml:space="preserve">貸倒引当金繰入額  </t>
  </si>
  <si>
    <t xml:space="preserve">貸倒損失 </t>
  </si>
  <si>
    <t>為替差損</t>
  </si>
  <si>
    <t>換算差損</t>
  </si>
  <si>
    <t>雑支出</t>
  </si>
  <si>
    <t>雑支出（償却）</t>
  </si>
  <si>
    <t>固定資産売却益</t>
  </si>
  <si>
    <t>固定資産売却益（土地）</t>
  </si>
  <si>
    <t>固定資産売却益（建物）</t>
  </si>
  <si>
    <t>固定資産売却益（その他）</t>
  </si>
  <si>
    <t>投資有価証券売却益</t>
  </si>
  <si>
    <t>特別利益(その他)</t>
  </si>
  <si>
    <t>固定資産売却損</t>
  </si>
  <si>
    <t>固定資産売却損（土地）</t>
  </si>
  <si>
    <t>固定資産売却損（建物）</t>
  </si>
  <si>
    <t>固定資産売却損（その他）</t>
  </si>
  <si>
    <t>固定資産除却損</t>
  </si>
  <si>
    <t>固定資産圧縮損</t>
  </si>
  <si>
    <t>投資有価証券売却損</t>
  </si>
  <si>
    <t>投資有価証券評価損</t>
  </si>
  <si>
    <t>特別損失（評価）</t>
  </si>
  <si>
    <t>特別損失（棚卸）</t>
  </si>
  <si>
    <t>特別損失（債権）</t>
  </si>
  <si>
    <t>特別損失（投資）</t>
  </si>
  <si>
    <t>特別損失(その他)</t>
  </si>
  <si>
    <t>法人税・住民税及び事業税</t>
  </si>
  <si>
    <t>法人税等調整額</t>
  </si>
  <si>
    <t>材料費</t>
  </si>
  <si>
    <t>労務費</t>
  </si>
  <si>
    <t>外注費</t>
  </si>
  <si>
    <t>仮設経費</t>
  </si>
  <si>
    <t>運搬費</t>
  </si>
  <si>
    <t>機械等経費</t>
  </si>
  <si>
    <t>設計費</t>
  </si>
  <si>
    <t>労務管理費</t>
  </si>
  <si>
    <t>租税公課(延滞税)</t>
  </si>
  <si>
    <t>諸給与（給与・当社職員分）</t>
  </si>
  <si>
    <t>諸給与（賞与・当社職員分）</t>
  </si>
  <si>
    <t>諸給与（通勤手当・当社職員分）</t>
  </si>
  <si>
    <t>諸給与（給与賞与・出向者受入分）</t>
  </si>
  <si>
    <t>諸給与（通勤手当・出向者受入分）</t>
  </si>
  <si>
    <t>諸給与（その他）</t>
  </si>
  <si>
    <t>法定福利費（社会保険料他）</t>
  </si>
  <si>
    <t>法定福利費（労災保険料）</t>
  </si>
  <si>
    <t>事務用品費（一括償却資産）</t>
  </si>
  <si>
    <t>交際費（飲食代）</t>
  </si>
  <si>
    <t>補償費</t>
  </si>
  <si>
    <t>雑費(保証料)</t>
  </si>
  <si>
    <t>共通工事原価配賦</t>
  </si>
  <si>
    <t>下請立替金等</t>
  </si>
  <si>
    <t>工事仮払金(下請立替金)</t>
  </si>
  <si>
    <t>工事仮払金(保証金)</t>
  </si>
  <si>
    <t>JV受入出資金</t>
  </si>
  <si>
    <t>JV支払出資金</t>
  </si>
  <si>
    <t>JV分配金</t>
  </si>
  <si>
    <t>雇用保険勘定</t>
  </si>
  <si>
    <t>雇用保険勘定（個人負担分）</t>
  </si>
  <si>
    <t>雇用保険勘定（事業主負担分）</t>
  </si>
  <si>
    <t>労災保険勘定</t>
  </si>
  <si>
    <t>簿外資産</t>
  </si>
  <si>
    <t>リース損料１</t>
  </si>
  <si>
    <t>倉庫管理費</t>
  </si>
  <si>
    <t>倉庫経費１</t>
  </si>
  <si>
    <t>整備費</t>
  </si>
  <si>
    <t>入出庫料</t>
  </si>
  <si>
    <t>前期繰越</t>
  </si>
  <si>
    <t>本社損料</t>
  </si>
  <si>
    <t>本社重機損料</t>
  </si>
  <si>
    <t>不動産損料</t>
  </si>
  <si>
    <t>生産物賠償保険仮勘定</t>
  </si>
  <si>
    <t>労災総合保険仮勘定</t>
  </si>
  <si>
    <t>優良職長手当</t>
  </si>
  <si>
    <t>優良職長手当（土木）</t>
  </si>
  <si>
    <t>優良職長手当（建築）</t>
  </si>
  <si>
    <t>スポーツ後援会勘定</t>
  </si>
  <si>
    <t>海外営業所勘定</t>
  </si>
  <si>
    <t>海外営業所勘定（本社）</t>
  </si>
  <si>
    <t>海外営業所勘定（海外）</t>
  </si>
  <si>
    <t>海外営業所勘定（外外）</t>
  </si>
  <si>
    <t>海外営業所勘定（移行）</t>
  </si>
  <si>
    <t>現地法人勘定</t>
  </si>
  <si>
    <t>海外工事仮払勘定</t>
  </si>
  <si>
    <t>海外技術ｾﾝﾀｰ勘定</t>
  </si>
  <si>
    <t>海外出張仮払勘定</t>
  </si>
  <si>
    <t>固定資産取得仮勘定</t>
  </si>
  <si>
    <t>固定資産取得仮勘定（土地）</t>
  </si>
  <si>
    <t>固定資産取得仮勘定（建物）</t>
  </si>
  <si>
    <t>固定資産取得仮勘定（有形）</t>
  </si>
  <si>
    <t>固定資産取得仮勘定（建仮）</t>
  </si>
  <si>
    <t>固定資産取得仮勘定（無形）</t>
  </si>
  <si>
    <t>固定資産取得仮勘定（長前）</t>
  </si>
  <si>
    <t>固定資産取得仮勘定（リース）</t>
  </si>
  <si>
    <t>固定資産売却除却仮勘定</t>
  </si>
  <si>
    <t>固定資産売却除却仮勘定（土地）</t>
  </si>
  <si>
    <t>固定資産売却除却仮勘定（建物）</t>
  </si>
  <si>
    <t>固定資産売却除却仮勘定（有形）</t>
  </si>
  <si>
    <t>固定資産売却除却仮勘定（建仮）</t>
  </si>
  <si>
    <t>固定資産売却除却仮勘定（無形）</t>
  </si>
  <si>
    <t>固定資産売却除却仮勘定（長前）</t>
  </si>
  <si>
    <t>固定資産売却除却仮勘定（リース）</t>
  </si>
  <si>
    <t>現金</t>
  </si>
  <si>
    <t>小口現金</t>
  </si>
  <si>
    <t>当座預金</t>
  </si>
  <si>
    <t>普通預金</t>
  </si>
  <si>
    <t>通知預金</t>
  </si>
  <si>
    <t>定期預金</t>
  </si>
  <si>
    <t>定期預金（3ケ月以内）</t>
  </si>
  <si>
    <t>定期預金（3ケ月超）</t>
  </si>
  <si>
    <t>別段預金</t>
  </si>
  <si>
    <t>外貨預金</t>
  </si>
  <si>
    <t>消費税</t>
    <rPh sb="0" eb="3">
      <t>ショウヒゼイ</t>
    </rPh>
    <phoneticPr fontId="7"/>
  </si>
  <si>
    <t>単位</t>
    <rPh sb="0" eb="2">
      <t>タンイ</t>
    </rPh>
    <phoneticPr fontId="7"/>
  </si>
  <si>
    <t>書面/EDI</t>
    <rPh sb="0" eb="2">
      <t>ショメン</t>
    </rPh>
    <phoneticPr fontId="7"/>
  </si>
  <si>
    <t>選択してください</t>
    <rPh sb="0" eb="2">
      <t>センタク</t>
    </rPh>
    <phoneticPr fontId="7"/>
  </si>
  <si>
    <t>書面契約</t>
    <rPh sb="0" eb="2">
      <t>ショメン</t>
    </rPh>
    <rPh sb="2" eb="4">
      <t>ケイヤク</t>
    </rPh>
    <phoneticPr fontId="7"/>
  </si>
  <si>
    <t>電子契約（CI-NET）</t>
    <rPh sb="0" eb="2">
      <t>デンシ</t>
    </rPh>
    <rPh sb="2" eb="4">
      <t>ケイヤク</t>
    </rPh>
    <phoneticPr fontId="7"/>
  </si>
  <si>
    <t>専門工事請負契約（外注）</t>
    <rPh sb="0" eb="2">
      <t>センモン</t>
    </rPh>
    <rPh sb="2" eb="4">
      <t>コウジ</t>
    </rPh>
    <rPh sb="4" eb="6">
      <t>ウケオイ</t>
    </rPh>
    <rPh sb="6" eb="8">
      <t>ケイヤク</t>
    </rPh>
    <rPh sb="9" eb="11">
      <t>ガイチュウ</t>
    </rPh>
    <phoneticPr fontId="7"/>
  </si>
  <si>
    <t>資機材契約</t>
    <rPh sb="0" eb="3">
      <t>シキザイ</t>
    </rPh>
    <rPh sb="3" eb="5">
      <t>ケイヤク</t>
    </rPh>
    <phoneticPr fontId="7"/>
  </si>
  <si>
    <t>✔1.外注　　2.資機材　　3.その他</t>
    <rPh sb="3" eb="5">
      <t>ガイチュウ</t>
    </rPh>
    <rPh sb="9" eb="12">
      <t>シキザイ</t>
    </rPh>
    <rPh sb="18" eb="19">
      <t>タ</t>
    </rPh>
    <phoneticPr fontId="7"/>
  </si>
  <si>
    <t>　1.外注　✔2.資機材　　3.その他</t>
    <rPh sb="3" eb="5">
      <t>ガイチュウ</t>
    </rPh>
    <rPh sb="9" eb="12">
      <t>シキザイ</t>
    </rPh>
    <rPh sb="18" eb="19">
      <t>タ</t>
    </rPh>
    <phoneticPr fontId="7"/>
  </si>
  <si>
    <t>　1.外注　　2.資機材　✔3.その他</t>
    <rPh sb="3" eb="5">
      <t>ガイチュウ</t>
    </rPh>
    <rPh sb="9" eb="12">
      <t>シキザイ</t>
    </rPh>
    <rPh sb="18" eb="19">
      <t>タ</t>
    </rPh>
    <phoneticPr fontId="7"/>
  </si>
  <si>
    <t>契約書（注文書）なし</t>
    <rPh sb="0" eb="2">
      <t>ケイヤク</t>
    </rPh>
    <rPh sb="2" eb="3">
      <t>ショ</t>
    </rPh>
    <rPh sb="4" eb="6">
      <t>チュウモン</t>
    </rPh>
    <rPh sb="6" eb="7">
      <t>ショ</t>
    </rPh>
    <phoneticPr fontId="7"/>
  </si>
  <si>
    <t>選択</t>
    <rPh sb="0" eb="2">
      <t>センタク</t>
    </rPh>
    <phoneticPr fontId="7"/>
  </si>
  <si>
    <t>【専門工事用】</t>
    <rPh sb="1" eb="3">
      <t>センモン</t>
    </rPh>
    <rPh sb="3" eb="5">
      <t>コウジ</t>
    </rPh>
    <rPh sb="5" eb="6">
      <t>ヨウ</t>
    </rPh>
    <phoneticPr fontId="7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</si>
  <si>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</si>
  <si>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</si>
  <si>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</si>
  <si>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t>住　所　：</t>
  </si>
  <si>
    <t>契約者　：</t>
    <rPh sb="0" eb="3">
      <t>ケイヤクシャ</t>
    </rPh>
    <phoneticPr fontId="7"/>
  </si>
  <si>
    <t>印</t>
    <rPh sb="0" eb="1">
      <t>イン</t>
    </rPh>
    <phoneticPr fontId="15"/>
  </si>
  <si>
    <t>支払条件</t>
    <rPh sb="0" eb="2">
      <t>シハラ</t>
    </rPh>
    <rPh sb="2" eb="4">
      <t>ジョウケン</t>
    </rPh>
    <phoneticPr fontId="7"/>
  </si>
  <si>
    <t>法定福利費</t>
    <rPh sb="0" eb="2">
      <t>ホウテイ</t>
    </rPh>
    <rPh sb="2" eb="4">
      <t>フクリ</t>
    </rPh>
    <rPh sb="4" eb="5">
      <t>ヒ</t>
    </rPh>
    <phoneticPr fontId="15"/>
  </si>
  <si>
    <t xml:space="preserve">※どちらかを選択してください。   </t>
    <rPh sb="6" eb="8">
      <t>センタク</t>
    </rPh>
    <phoneticPr fontId="15"/>
  </si>
  <si>
    <t>月分　出来高明細書</t>
    <rPh sb="0" eb="1">
      <t>ガツ</t>
    </rPh>
    <rPh sb="1" eb="2">
      <t>ブン</t>
    </rPh>
    <rPh sb="3" eb="6">
      <t>デキダカ</t>
    </rPh>
    <rPh sb="6" eb="8">
      <t>メイサイ</t>
    </rPh>
    <rPh sb="8" eb="9">
      <t>ショ</t>
    </rPh>
    <phoneticPr fontId="15"/>
  </si>
  <si>
    <t>出来高使用欄</t>
    <rPh sb="0" eb="3">
      <t>デキダカ</t>
    </rPh>
    <rPh sb="3" eb="5">
      <t>シヨウ</t>
    </rPh>
    <rPh sb="5" eb="6">
      <t>ラン</t>
    </rPh>
    <phoneticPr fontId="15"/>
  </si>
  <si>
    <t>社　　　　名</t>
    <rPh sb="0" eb="1">
      <t>シャ</t>
    </rPh>
    <rPh sb="5" eb="6">
      <t>メイ</t>
    </rPh>
    <phoneticPr fontId="15"/>
  </si>
  <si>
    <t>契約金額</t>
  </si>
  <si>
    <t>前回迄出来高</t>
  </si>
  <si>
    <t>今回出来高</t>
  </si>
  <si>
    <t>累計出来高</t>
  </si>
  <si>
    <t>前回迄保留金</t>
  </si>
  <si>
    <t>今回保留金</t>
  </si>
  <si>
    <t>累計保留金</t>
  </si>
  <si>
    <t>受領済金額</t>
    <rPh sb="3" eb="5">
      <t>キンガク</t>
    </rPh>
    <phoneticPr fontId="15"/>
  </si>
  <si>
    <t>今回請求金額</t>
    <rPh sb="4" eb="6">
      <t>キンガク</t>
    </rPh>
    <phoneticPr fontId="15"/>
  </si>
  <si>
    <t>累 計 金 額</t>
    <rPh sb="4" eb="5">
      <t>キン</t>
    </rPh>
    <rPh sb="6" eb="7">
      <t>ガク</t>
    </rPh>
    <phoneticPr fontId="15"/>
  </si>
  <si>
    <t>契約金額
（税込）</t>
  </si>
  <si>
    <t>受領済金額
（税込）</t>
    <rPh sb="3" eb="5">
      <t>キンガク</t>
    </rPh>
    <phoneticPr fontId="15"/>
  </si>
  <si>
    <t>今回請求金額
（税込）</t>
    <rPh sb="4" eb="6">
      <t>キンガク</t>
    </rPh>
    <phoneticPr fontId="15"/>
  </si>
  <si>
    <t>累 計 金 額
（税込）</t>
    <rPh sb="4" eb="5">
      <t>キン</t>
    </rPh>
    <rPh sb="6" eb="7">
      <t>ガク</t>
    </rPh>
    <phoneticPr fontId="15"/>
  </si>
  <si>
    <t>✔ 対　象
　  対象外</t>
    <rPh sb="2" eb="3">
      <t>タイ</t>
    </rPh>
    <rPh sb="4" eb="5">
      <t>ゾウ</t>
    </rPh>
    <rPh sb="9" eb="12">
      <t>タイショウガイ</t>
    </rPh>
    <phoneticPr fontId="15"/>
  </si>
  <si>
    <t>　新規</t>
    <rPh sb="1" eb="3">
      <t>シンキ</t>
    </rPh>
    <phoneticPr fontId="15"/>
  </si>
  <si>
    <t>単　価</t>
  </si>
  <si>
    <t>　変更</t>
    <rPh sb="1" eb="3">
      <t>ヘンコウ</t>
    </rPh>
    <phoneticPr fontId="15"/>
  </si>
  <si>
    <t>増　減　額（今回）</t>
    <rPh sb="6" eb="8">
      <t>コンカイ</t>
    </rPh>
    <phoneticPr fontId="15"/>
  </si>
  <si>
    <t>単位</t>
  </si>
  <si>
    <t>金　額</t>
  </si>
  <si>
    <t>数　量</t>
  </si>
  <si>
    <t>「新規」 or 「増減」を選択してください。↓</t>
    <rPh sb="1" eb="3">
      <t>シンキ</t>
    </rPh>
    <rPh sb="9" eb="11">
      <t>ゾウゲン</t>
    </rPh>
    <rPh sb="13" eb="15">
      <t>センタク</t>
    </rPh>
    <phoneticPr fontId="15"/>
  </si>
  <si>
    <t>法定福利費（前回迄）</t>
    <rPh sb="0" eb="2">
      <t>ホウテイ</t>
    </rPh>
    <rPh sb="2" eb="4">
      <t>フクリ</t>
    </rPh>
    <rPh sb="4" eb="5">
      <t>ヒ</t>
    </rPh>
    <rPh sb="6" eb="8">
      <t>ゼンカイ</t>
    </rPh>
    <rPh sb="8" eb="9">
      <t>マデ</t>
    </rPh>
    <phoneticPr fontId="15"/>
  </si>
  <si>
    <t>法定福利費（今回）</t>
    <rPh sb="0" eb="2">
      <t>ホウテイ</t>
    </rPh>
    <rPh sb="2" eb="4">
      <t>フクリ</t>
    </rPh>
    <rPh sb="4" eb="5">
      <t>ヒ</t>
    </rPh>
    <rPh sb="6" eb="8">
      <t>コンカイ</t>
    </rPh>
    <phoneticPr fontId="15"/>
  </si>
  <si>
    <t>法定福利費累計額</t>
    <rPh sb="0" eb="2">
      <t>ホウテイ</t>
    </rPh>
    <rPh sb="2" eb="4">
      <t>フクリ</t>
    </rPh>
    <rPh sb="4" eb="5">
      <t>ヒ</t>
    </rPh>
    <rPh sb="5" eb="7">
      <t>ルイケイ</t>
    </rPh>
    <rPh sb="7" eb="8">
      <t>ガク</t>
    </rPh>
    <phoneticPr fontId="15"/>
  </si>
  <si>
    <t>法定福利費</t>
    <rPh sb="0" eb="2">
      <t>ホウテイ</t>
    </rPh>
    <rPh sb="2" eb="4">
      <t>フクリ</t>
    </rPh>
    <rPh sb="4" eb="5">
      <t>ヒ</t>
    </rPh>
    <phoneticPr fontId="7"/>
  </si>
  <si>
    <t>　  対　象
✔ 対象外</t>
    <rPh sb="3" eb="4">
      <t>タイ</t>
    </rPh>
    <rPh sb="5" eb="6">
      <t>ゾウ</t>
    </rPh>
    <rPh sb="9" eb="12">
      <t>タイショウガイ</t>
    </rPh>
    <phoneticPr fontId="15"/>
  </si>
  <si>
    <t>法定福利費</t>
    <rPh sb="0" eb="2">
      <t>ホウテイ</t>
    </rPh>
    <rPh sb="2" eb="4">
      <t>フクリ</t>
    </rPh>
    <rPh sb="4" eb="5">
      <t>ヒ</t>
    </rPh>
    <phoneticPr fontId="8"/>
  </si>
  <si>
    <t>式</t>
    <rPh sb="0" eb="1">
      <t>シキ</t>
    </rPh>
    <phoneticPr fontId="15"/>
  </si>
  <si>
    <t>個</t>
    <rPh sb="0" eb="1">
      <t>コ</t>
    </rPh>
    <phoneticPr fontId="15"/>
  </si>
  <si>
    <t>ヶ所</t>
    <rPh sb="1" eb="2">
      <t>ショ</t>
    </rPh>
    <phoneticPr fontId="15"/>
  </si>
  <si>
    <t>箇所</t>
    <rPh sb="0" eb="2">
      <t>カショ</t>
    </rPh>
    <phoneticPr fontId="15"/>
  </si>
  <si>
    <t>台</t>
    <rPh sb="0" eb="1">
      <t>ダイ</t>
    </rPh>
    <phoneticPr fontId="15"/>
  </si>
  <si>
    <t>基</t>
    <rPh sb="0" eb="1">
      <t>キ</t>
    </rPh>
    <phoneticPr fontId="15"/>
  </si>
  <si>
    <t>枚</t>
    <rPh sb="0" eb="1">
      <t>マイ</t>
    </rPh>
    <phoneticPr fontId="15"/>
  </si>
  <si>
    <t>人</t>
    <rPh sb="0" eb="1">
      <t>ヒト</t>
    </rPh>
    <phoneticPr fontId="15"/>
  </si>
  <si>
    <t>支店名</t>
    <rPh sb="0" eb="2">
      <t>シテン</t>
    </rPh>
    <rPh sb="2" eb="3">
      <t>メイ</t>
    </rPh>
    <phoneticPr fontId="7"/>
  </si>
  <si>
    <t>関西支店</t>
    <rPh sb="0" eb="2">
      <t>カンサイ</t>
    </rPh>
    <rPh sb="2" eb="4">
      <t>シテン</t>
    </rPh>
    <phoneticPr fontId="7"/>
  </si>
  <si>
    <t>北海道支店</t>
    <rPh sb="0" eb="3">
      <t>ホッカイドウ</t>
    </rPh>
    <rPh sb="3" eb="5">
      <t>シテン</t>
    </rPh>
    <phoneticPr fontId="7"/>
  </si>
  <si>
    <t>東北支店</t>
    <rPh sb="0" eb="2">
      <t>トウホク</t>
    </rPh>
    <rPh sb="2" eb="4">
      <t>シテン</t>
    </rPh>
    <phoneticPr fontId="7"/>
  </si>
  <si>
    <t>首都圏支店</t>
    <rPh sb="0" eb="3">
      <t>シュトケン</t>
    </rPh>
    <phoneticPr fontId="7"/>
  </si>
  <si>
    <t>名古屋支店</t>
    <rPh sb="0" eb="3">
      <t>ナゴヤ</t>
    </rPh>
    <phoneticPr fontId="7"/>
  </si>
  <si>
    <t>北陸支店</t>
    <rPh sb="0" eb="2">
      <t>ホクリク</t>
    </rPh>
    <phoneticPr fontId="7"/>
  </si>
  <si>
    <t>中四国支店</t>
    <rPh sb="0" eb="3">
      <t>チュウ</t>
    </rPh>
    <rPh sb="3" eb="5">
      <t>シテン</t>
    </rPh>
    <phoneticPr fontId="7"/>
  </si>
  <si>
    <t>九州支店</t>
    <rPh sb="0" eb="2">
      <t>キュウシュウ</t>
    </rPh>
    <rPh sb="2" eb="4">
      <t>シテン</t>
    </rPh>
    <phoneticPr fontId="7"/>
  </si>
  <si>
    <t>本社</t>
    <rPh sb="0" eb="2">
      <t>ホンシャ</t>
    </rPh>
    <phoneticPr fontId="7"/>
  </si>
  <si>
    <t>保留金</t>
    <rPh sb="0" eb="2">
      <t>ホリュウ</t>
    </rPh>
    <rPh sb="2" eb="3">
      <t>キン</t>
    </rPh>
    <phoneticPr fontId="7"/>
  </si>
  <si>
    <t>有り</t>
    <rPh sb="0" eb="1">
      <t>ア</t>
    </rPh>
    <phoneticPr fontId="7"/>
  </si>
  <si>
    <t>無し</t>
    <rPh sb="0" eb="1">
      <t>ナ</t>
    </rPh>
    <phoneticPr fontId="7"/>
  </si>
  <si>
    <t>取引先コード</t>
    <rPh sb="0" eb="2">
      <t>トリヒキ</t>
    </rPh>
    <rPh sb="2" eb="3">
      <t>サキ</t>
    </rPh>
    <phoneticPr fontId="7"/>
  </si>
  <si>
    <t>工事番号</t>
    <rPh sb="0" eb="2">
      <t>コウジ</t>
    </rPh>
    <rPh sb="2" eb="4">
      <t>バンゴウ</t>
    </rPh>
    <phoneticPr fontId="7"/>
  </si>
  <si>
    <r>
      <t xml:space="preserve"> (1)支払時期 ： 毎月</t>
    </r>
    <r>
      <rPr>
        <u/>
        <sz val="9"/>
        <rFont val="ＭＳ Ｐゴシック"/>
        <family val="3"/>
        <charset val="128"/>
      </rPr>
      <t xml:space="preserve"> 20 </t>
    </r>
    <r>
      <rPr>
        <sz val="9"/>
        <rFont val="ＭＳ Ｐゴシック"/>
        <family val="3"/>
        <charset val="128"/>
      </rPr>
      <t>日締切  ，  翌月</t>
    </r>
    <r>
      <rPr>
        <u/>
        <sz val="9"/>
        <rFont val="ＭＳ Ｐゴシック"/>
        <family val="3"/>
        <charset val="128"/>
      </rPr>
      <t xml:space="preserve"> 20 </t>
    </r>
    <r>
      <rPr>
        <sz val="9"/>
        <rFont val="ＭＳ Ｐゴシック"/>
        <family val="3"/>
        <charset val="128"/>
      </rPr>
      <t>日払</t>
    </r>
    <rPh sb="17" eb="18">
      <t>ヒ</t>
    </rPh>
    <rPh sb="18" eb="20">
      <t>シメキリ</t>
    </rPh>
    <rPh sb="25" eb="27">
      <t>ヨクゲツ</t>
    </rPh>
    <rPh sb="31" eb="32">
      <t>ヒ</t>
    </rPh>
    <rPh sb="32" eb="33">
      <t>ハラ</t>
    </rPh>
    <phoneticPr fontId="7"/>
  </si>
  <si>
    <t>※　ケーアンドイー記入欄</t>
    <rPh sb="9" eb="11">
      <t>キニュウ</t>
    </rPh>
    <rPh sb="11" eb="12">
      <t>ラン</t>
    </rPh>
    <phoneticPr fontId="7"/>
  </si>
  <si>
    <t>※安全衛生協力会に加入し、賦課金を出来高（消費税を含まない）より</t>
  </si>
  <si>
    <t>※設計図書、特記仕様書の通り</t>
  </si>
  <si>
    <t>✔</t>
  </si>
  <si>
    <t>工事場所</t>
    <rPh sb="0" eb="2">
      <t>コウジ</t>
    </rPh>
    <phoneticPr fontId="7"/>
  </si>
  <si>
    <t>取引先コード</t>
    <rPh sb="0" eb="3">
      <t>トリヒキサキ</t>
    </rPh>
    <phoneticPr fontId="15"/>
  </si>
  <si>
    <t>担当受付印</t>
    <rPh sb="0" eb="2">
      <t>タントウ</t>
    </rPh>
    <rPh sb="2" eb="5">
      <t>ウケツケイン</t>
    </rPh>
    <phoneticPr fontId="7"/>
  </si>
  <si>
    <t>工事件名</t>
  </si>
  <si>
    <t>102-0071</t>
  </si>
  <si>
    <t>東京都千代田区富士見2-7-2</t>
  </si>
  <si>
    <t>ステージビルディング１５F</t>
  </si>
  <si>
    <t>KE建設工業株式会社　東京支店</t>
  </si>
  <si>
    <t>執行役員東京支店長　建設　一郎</t>
  </si>
  <si>
    <t>電話番号</t>
  </si>
  <si>
    <t>023-1234-5678</t>
  </si>
  <si>
    <t>FAX番号</t>
  </si>
  <si>
    <t>03-5678-1234</t>
  </si>
  <si>
    <t>建設　春子</t>
  </si>
  <si>
    <t>税抜金額</t>
  </si>
  <si>
    <t>消費税額</t>
  </si>
  <si>
    <t>軽減税率8%対象</t>
  </si>
  <si>
    <t>軽減税率8%</t>
  </si>
  <si>
    <t>科目ｺｰﾄﾞ</t>
  </si>
  <si>
    <t>税ｺｰﾄﾞ</t>
  </si>
  <si>
    <t>税込金額</t>
  </si>
  <si>
    <t>作業所（検印）</t>
  </si>
  <si>
    <t>円</t>
    <rPh sb="0" eb="1">
      <t>エン</t>
    </rPh>
    <phoneticPr fontId="7"/>
  </si>
  <si>
    <t>合計</t>
    <rPh sb="0" eb="2">
      <t>ゴウケイ</t>
    </rPh>
    <phoneticPr fontId="7"/>
  </si>
  <si>
    <t>㊞</t>
    <phoneticPr fontId="7"/>
  </si>
  <si>
    <t>担当者</t>
  </si>
  <si>
    <t>（税込）</t>
    <rPh sb="1" eb="3">
      <t>ゼイコ</t>
    </rPh>
    <phoneticPr fontId="7"/>
  </si>
  <si>
    <t>受領済金額</t>
    <rPh sb="0" eb="2">
      <t>ジュリョウ</t>
    </rPh>
    <rPh sb="2" eb="3">
      <t>ズ</t>
    </rPh>
    <rPh sb="3" eb="5">
      <t>キンガク</t>
    </rPh>
    <phoneticPr fontId="7"/>
  </si>
  <si>
    <t>非/不課税
0％</t>
    <rPh sb="0" eb="1">
      <t>ヒ</t>
    </rPh>
    <rPh sb="2" eb="5">
      <t>フカゼイ</t>
    </rPh>
    <phoneticPr fontId="7"/>
  </si>
  <si>
    <t>支払額[現金]</t>
    <rPh sb="0" eb="1">
      <t>シ</t>
    </rPh>
    <rPh sb="1" eb="2">
      <t>フツ</t>
    </rPh>
    <rPh sb="2" eb="3">
      <t>ガク</t>
    </rPh>
    <rPh sb="4" eb="6">
      <t>ゲンキン</t>
    </rPh>
    <phoneticPr fontId="7"/>
  </si>
  <si>
    <t>控除額</t>
    <rPh sb="0" eb="1">
      <t>ヒカエ</t>
    </rPh>
    <rPh sb="1" eb="2">
      <t>ジョ</t>
    </rPh>
    <rPh sb="2" eb="3">
      <t>ガク</t>
    </rPh>
    <phoneticPr fontId="7"/>
  </si>
  <si>
    <t>非/不課税0％対象</t>
    <rPh sb="0" eb="1">
      <t>ヒ</t>
    </rPh>
    <rPh sb="2" eb="5">
      <t>フカゼイ</t>
    </rPh>
    <rPh sb="7" eb="9">
      <t>タイショウ</t>
    </rPh>
    <phoneticPr fontId="7"/>
  </si>
  <si>
    <t>課税10%対象</t>
    <rPh sb="0" eb="2">
      <t>カゼイ</t>
    </rPh>
    <phoneticPr fontId="7"/>
  </si>
  <si>
    <t>課税10%</t>
    <rPh sb="0" eb="2">
      <t>カゼイ</t>
    </rPh>
    <phoneticPr fontId="7"/>
  </si>
  <si>
    <t>登録番号　T-</t>
    <phoneticPr fontId="7"/>
  </si>
  <si>
    <t>　　　　　支社・支店・工事部</t>
    <rPh sb="5" eb="7">
      <t>シシャ</t>
    </rPh>
    <rPh sb="8" eb="10">
      <t>シテン</t>
    </rPh>
    <rPh sb="11" eb="14">
      <t>コウジブ</t>
    </rPh>
    <phoneticPr fontId="7"/>
  </si>
  <si>
    <t>請　　求　　書</t>
    <rPh sb="0" eb="1">
      <t>ショウ</t>
    </rPh>
    <rPh sb="3" eb="4">
      <t>モトム</t>
    </rPh>
    <rPh sb="6" eb="7">
      <t>ショ</t>
    </rPh>
    <phoneticPr fontId="7"/>
  </si>
  <si>
    <t>計</t>
    <rPh sb="0" eb="1">
      <t>ケイ</t>
    </rPh>
    <phoneticPr fontId="7"/>
  </si>
  <si>
    <t>インボイスに記載しなければならない項目</t>
    <rPh sb="6" eb="8">
      <t>キサイ</t>
    </rPh>
    <rPh sb="17" eb="19">
      <t>コウモク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</si>
  <si>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</si>
  <si>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</si>
  <si>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</si>
  <si>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</si>
  <si>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</si>
  <si>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⑥</t>
    <phoneticPr fontId="7"/>
  </si>
  <si>
    <t xml:space="preserve"> 　　 熊谷組グループ</t>
    <rPh sb="4" eb="7">
      <t>クマガイグミ</t>
    </rPh>
    <phoneticPr fontId="7"/>
  </si>
  <si>
    <t>今回請求金額（税込）</t>
    <rPh sb="7" eb="9">
      <t>ゼイコ</t>
    </rPh>
    <phoneticPr fontId="7"/>
  </si>
  <si>
    <r>
      <rPr>
        <b/>
        <sz val="12"/>
        <color rgb="FFFF0000"/>
        <rFont val="ＭＳ Ｐゴシック"/>
        <family val="3"/>
        <charset val="128"/>
        <scheme val="minor"/>
      </rPr>
      <t>②</t>
    </r>
    <r>
      <rPr>
        <b/>
        <sz val="12"/>
        <rFont val="ＭＳ Ｐゴシック"/>
        <family val="3"/>
        <charset val="128"/>
        <scheme val="minor"/>
      </rPr>
      <t xml:space="preserve"> </t>
    </r>
    <r>
      <rPr>
        <sz val="10"/>
        <rFont val="ＭＳ Ｐゴシック"/>
        <family val="3"/>
        <charset val="128"/>
        <scheme val="minor"/>
      </rPr>
      <t>取引年月日</t>
    </r>
    <rPh sb="2" eb="4">
      <t>トリヒキ</t>
    </rPh>
    <rPh sb="4" eb="7">
      <t>ネンガッピ</t>
    </rPh>
    <phoneticPr fontId="7"/>
  </si>
  <si>
    <r>
      <rPr>
        <b/>
        <sz val="12"/>
        <color rgb="FFFF0000"/>
        <rFont val="ＭＳ Ｐゴシック"/>
        <family val="3"/>
        <charset val="128"/>
        <scheme val="minor"/>
      </rPr>
      <t>①</t>
    </r>
    <r>
      <rPr>
        <sz val="11"/>
        <rFont val="ＭＳ Ｐゴシック"/>
        <family val="2"/>
        <charset val="128"/>
        <scheme val="minor"/>
      </rPr>
      <t xml:space="preserve"> 請求者(登録番号・住所･社名・契約名)</t>
    </r>
    <rPh sb="4" eb="5">
      <t>シャ</t>
    </rPh>
    <phoneticPr fontId="7"/>
  </si>
  <si>
    <r>
      <rPr>
        <b/>
        <sz val="12"/>
        <color rgb="FFFF0000"/>
        <rFont val="ＭＳ Ｐゴシック"/>
        <family val="3"/>
        <charset val="128"/>
      </rPr>
      <t xml:space="preserve"> ⑥</t>
    </r>
    <r>
      <rPr>
        <b/>
        <sz val="12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ケーアンドイー株式会社　御中</t>
    </r>
    <rPh sb="10" eb="14">
      <t>カブシキガイシャ</t>
    </rPh>
    <rPh sb="15" eb="17">
      <t>オンチュウ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</si>
  <si>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①</t>
    </r>
    <r>
      <rPr>
        <sz val="8"/>
        <rFont val="ＭＳ Ｐゴシック"/>
        <family val="2"/>
        <charset val="128"/>
        <scheme val="minor"/>
      </rPr>
      <t>適格請求書発行事業者の氏名または名称、および登録番号</t>
    </r>
    <rPh sb="1" eb="6">
      <t>テキカクセイキュウショ</t>
    </rPh>
    <rPh sb="6" eb="11">
      <t>ハッコウジギョウシャ</t>
    </rPh>
    <rPh sb="12" eb="14">
      <t>シメイ</t>
    </rPh>
    <rPh sb="17" eb="19">
      <t>メイショウ</t>
    </rPh>
    <rPh sb="23" eb="27">
      <t>トウロクバンゴウ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</si>
  <si>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②</t>
    </r>
    <r>
      <rPr>
        <sz val="8"/>
        <rFont val="ＭＳ Ｐゴシック"/>
        <family val="2"/>
        <charset val="128"/>
        <scheme val="minor"/>
      </rPr>
      <t>取引年月日</t>
    </r>
    <rPh sb="1" eb="6">
      <t>トリヒキネンガッピ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</si>
  <si>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③</t>
    </r>
    <r>
      <rPr>
        <sz val="8"/>
        <rFont val="ＭＳ Ｐゴシック"/>
        <family val="2"/>
        <charset val="128"/>
        <scheme val="minor"/>
      </rPr>
      <t>取引の内容</t>
    </r>
    <rPh sb="1" eb="3">
      <t>トリヒキ</t>
    </rPh>
    <rPh sb="4" eb="6">
      <t>ナイヨウ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</si>
  <si>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④</t>
    </r>
    <r>
      <rPr>
        <sz val="8"/>
        <rFont val="ＭＳ Ｐゴシック"/>
        <family val="2"/>
        <charset val="128"/>
        <scheme val="minor"/>
      </rPr>
      <t>税率ごとに区分して合計した対価の額および適用税率</t>
    </r>
    <rPh sb="1" eb="3">
      <t>ゼイリツ</t>
    </rPh>
    <rPh sb="6" eb="8">
      <t>クブン</t>
    </rPh>
    <rPh sb="10" eb="12">
      <t>ゴウケイ</t>
    </rPh>
    <rPh sb="14" eb="16">
      <t>タイカ</t>
    </rPh>
    <rPh sb="17" eb="18">
      <t>ガク</t>
    </rPh>
    <rPh sb="21" eb="23">
      <t>テキヨウ</t>
    </rPh>
    <rPh sb="23" eb="25">
      <t>ゼイリツ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</si>
  <si>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⑤</t>
    </r>
    <r>
      <rPr>
        <sz val="8"/>
        <rFont val="ＭＳ Ｐゴシック"/>
        <family val="2"/>
        <charset val="128"/>
        <scheme val="minor"/>
      </rPr>
      <t>税率ごとに区分した消費税額等</t>
    </r>
    <rPh sb="1" eb="3">
      <t>ゼイリツ</t>
    </rPh>
    <rPh sb="6" eb="8">
      <t>クブン</t>
    </rPh>
    <rPh sb="10" eb="14">
      <t>ショウヒゼイガク</t>
    </rPh>
    <rPh sb="14" eb="15">
      <t>トウ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</si>
  <si>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⑥</t>
    </r>
    <r>
      <rPr>
        <sz val="8"/>
        <rFont val="ＭＳ Ｐゴシック"/>
        <family val="2"/>
        <charset val="128"/>
        <scheme val="minor"/>
      </rPr>
      <t>適格請求書を受け取る事業者の氏名または名称</t>
    </r>
    <rPh sb="1" eb="6">
      <t>テキカクセイキュウショ</t>
    </rPh>
    <rPh sb="7" eb="8">
      <t>ウ</t>
    </rPh>
    <rPh sb="9" eb="10">
      <t>ト</t>
    </rPh>
    <rPh sb="11" eb="14">
      <t>ジギョウシャ</t>
    </rPh>
    <rPh sb="15" eb="17">
      <t>シメイ</t>
    </rPh>
    <rPh sb="20" eb="22">
      <t>メイショウ</t>
    </rPh>
    <phoneticPr fontId="7"/>
  </si>
  <si>
    <t>④合計＋⑤合計</t>
    <rPh sb="1" eb="3">
      <t>ゴウケイ</t>
    </rPh>
    <rPh sb="5" eb="7">
      <t>ゴウケイ</t>
    </rPh>
    <phoneticPr fontId="7"/>
  </si>
  <si>
    <t>《 請求書記入に際しての注意事項 》</t>
    <rPh sb="5" eb="7">
      <t>キニュウ</t>
    </rPh>
    <rPh sb="8" eb="9">
      <t>サイ</t>
    </rPh>
    <rPh sb="12" eb="16">
      <t>チュウイジコウ</t>
    </rPh>
    <phoneticPr fontId="7"/>
  </si>
  <si>
    <t>（以下、K&amp;E記入欄）</t>
    <rPh sb="1" eb="3">
      <t>イカ</t>
    </rPh>
    <rPh sb="7" eb="10">
      <t>キニュウラン</t>
    </rPh>
    <phoneticPr fontId="7"/>
  </si>
  <si>
    <r>
      <t>◦ 出来高明細書または請求明細書（</t>
    </r>
    <r>
      <rPr>
        <b/>
        <sz val="12"/>
        <color rgb="FFFF0000"/>
        <rFont val="ＭＳ Ｐゴシック"/>
        <family val="3"/>
        <charset val="128"/>
        <scheme val="minor"/>
      </rPr>
      <t>③</t>
    </r>
    <r>
      <rPr>
        <b/>
        <sz val="11"/>
        <rFont val="ＭＳ Ｐゴシック"/>
        <family val="3"/>
        <charset val="128"/>
        <scheme val="minor"/>
      </rPr>
      <t>）を必ず添付してください。</t>
    </r>
    <rPh sb="2" eb="5">
      <t>デキダカ</t>
    </rPh>
    <rPh sb="5" eb="8">
      <t>メイサイショ</t>
    </rPh>
    <rPh sb="11" eb="16">
      <t>セイキュウメイサイショ</t>
    </rPh>
    <rPh sb="20" eb="21">
      <t>カナラ</t>
    </rPh>
    <rPh sb="22" eb="24">
      <t>テンプ</t>
    </rPh>
    <phoneticPr fontId="7"/>
  </si>
  <si>
    <r>
      <t>◦ 未登録事業者も</t>
    </r>
    <r>
      <rPr>
        <b/>
        <sz val="12"/>
        <color rgb="FFFF0000"/>
        <rFont val="ＭＳ Ｐゴシック"/>
        <family val="3"/>
        <charset val="128"/>
        <scheme val="minor"/>
      </rPr>
      <t>④⑤</t>
    </r>
    <r>
      <rPr>
        <b/>
        <sz val="11"/>
        <rFont val="ＭＳ Ｐゴシック"/>
        <family val="3"/>
        <charset val="128"/>
        <scheme val="minor"/>
      </rPr>
      <t>は消費税10％（軽減税率は8％）で記入して</t>
    </r>
    <rPh sb="2" eb="3">
      <t>ミ</t>
    </rPh>
    <rPh sb="3" eb="5">
      <t>トウロク</t>
    </rPh>
    <rPh sb="5" eb="8">
      <t>ジギョウシャ</t>
    </rPh>
    <rPh sb="6" eb="8">
      <t>ギョウシャ</t>
    </rPh>
    <rPh sb="12" eb="15">
      <t>ショウヒゼイ</t>
    </rPh>
    <rPh sb="19" eb="21">
      <t>ケイゲン</t>
    </rPh>
    <rPh sb="21" eb="23">
      <t>ゼイリツ</t>
    </rPh>
    <rPh sb="28" eb="30">
      <t>キニュウ</t>
    </rPh>
    <phoneticPr fontId="7"/>
  </si>
  <si>
    <t>　ください。</t>
    <phoneticPr fontId="7"/>
  </si>
  <si>
    <t>※税抜金額と消費税額は経過措置前の金額を入力</t>
    <rPh sb="1" eb="3">
      <t>ゼイヌ</t>
    </rPh>
    <rPh sb="3" eb="5">
      <t>キンガク</t>
    </rPh>
    <rPh sb="6" eb="10">
      <t>ショウヒゼイガク</t>
    </rPh>
    <rPh sb="11" eb="15">
      <t>ケイカソチ</t>
    </rPh>
    <rPh sb="15" eb="16">
      <t>マエ</t>
    </rPh>
    <rPh sb="17" eb="19">
      <t>キンガク</t>
    </rPh>
    <rPh sb="20" eb="22">
      <t>ニュウリョク</t>
    </rPh>
    <phoneticPr fontId="7"/>
  </si>
  <si>
    <t>【 インボイス 】　515：10%　　514：軽減税率8%　　811：非課税　　0：不課税</t>
    <phoneticPr fontId="7"/>
  </si>
  <si>
    <t>　　　　　　税ｺｰﾄﾞ</t>
    <phoneticPr fontId="7"/>
  </si>
  <si>
    <t>要素区分</t>
    <phoneticPr fontId="7"/>
  </si>
  <si>
    <t>協力会費</t>
    <phoneticPr fontId="7"/>
  </si>
  <si>
    <t>徴収する　/　徴収しない</t>
    <phoneticPr fontId="7"/>
  </si>
  <si>
    <t>会計科目名</t>
    <phoneticPr fontId="7"/>
  </si>
  <si>
    <t>　　　赤枠内はＫ＆Ｅの追記・訂正禁止（インボイス記載項目）</t>
    <rPh sb="3" eb="4">
      <t>アカ</t>
    </rPh>
    <rPh sb="4" eb="5">
      <t>ワク</t>
    </rPh>
    <rPh sb="5" eb="6">
      <t>ナイ</t>
    </rPh>
    <rPh sb="11" eb="13">
      <t>ツイキ</t>
    </rPh>
    <rPh sb="14" eb="16">
      <t>テイセイ</t>
    </rPh>
    <rPh sb="16" eb="18">
      <t>キンシ</t>
    </rPh>
    <phoneticPr fontId="7"/>
  </si>
  <si>
    <t>【 経過措置 】　 835：10%→8%　834：軽減税率8％→6.4%　811：非課税　0：不課税</t>
    <rPh sb="2" eb="6">
      <t>ケイカソチ</t>
    </rPh>
    <phoneticPr fontId="7"/>
  </si>
  <si>
    <t>〒</t>
    <phoneticPr fontId="7"/>
  </si>
  <si>
    <t>専門工事用請求書の</t>
    <rPh sb="0" eb="2">
      <t>センモン</t>
    </rPh>
    <rPh sb="2" eb="4">
      <t>コウジ</t>
    </rPh>
    <rPh sb="4" eb="5">
      <t>ヨウ</t>
    </rPh>
    <rPh sb="5" eb="7">
      <t>セイキュウ</t>
    </rPh>
    <rPh sb="7" eb="8">
      <t>ショ</t>
    </rPh>
    <phoneticPr fontId="7"/>
  </si>
  <si>
    <t>記入方法および注意事項について</t>
    <rPh sb="0" eb="2">
      <t>キニュウ</t>
    </rPh>
    <rPh sb="2" eb="4">
      <t>ホウホウ</t>
    </rPh>
    <rPh sb="7" eb="9">
      <t>チュウイ</t>
    </rPh>
    <rPh sb="9" eb="11">
      <t>ジコウ</t>
    </rPh>
    <phoneticPr fontId="7"/>
  </si>
  <si>
    <t>◆</t>
    <phoneticPr fontId="7"/>
  </si>
  <si>
    <t>はじめに</t>
    <phoneticPr fontId="7"/>
  </si>
  <si>
    <t>契約時：「見積書」+「見積明細書」</t>
    <rPh sb="0" eb="2">
      <t>ケイヤク</t>
    </rPh>
    <rPh sb="2" eb="3">
      <t>ジ</t>
    </rPh>
    <rPh sb="5" eb="7">
      <t>ミツモリ</t>
    </rPh>
    <rPh sb="7" eb="8">
      <t>ショ</t>
    </rPh>
    <rPh sb="11" eb="13">
      <t>ミツモリ</t>
    </rPh>
    <rPh sb="13" eb="15">
      <t>メイサイ</t>
    </rPh>
    <rPh sb="15" eb="16">
      <t>ショ</t>
    </rPh>
    <phoneticPr fontId="7"/>
  </si>
  <si>
    <t>請求時：「請求書（鑑）」+「出来高明細書」を使用してください。</t>
    <rPh sb="0" eb="2">
      <t>セイキュウ</t>
    </rPh>
    <rPh sb="2" eb="3">
      <t>ジ</t>
    </rPh>
    <rPh sb="5" eb="7">
      <t>セイキュウ</t>
    </rPh>
    <rPh sb="7" eb="8">
      <t>ショ</t>
    </rPh>
    <rPh sb="9" eb="10">
      <t>カガミ</t>
    </rPh>
    <rPh sb="14" eb="17">
      <t>デキダカ</t>
    </rPh>
    <rPh sb="17" eb="19">
      <t>メイサイ</t>
    </rPh>
    <rPh sb="19" eb="20">
      <t>ショ</t>
    </rPh>
    <phoneticPr fontId="7"/>
  </si>
  <si>
    <t>記入方法について</t>
    <rPh sb="0" eb="2">
      <t>キニュウ</t>
    </rPh>
    <rPh sb="2" eb="4">
      <t>ホウホウ</t>
    </rPh>
    <phoneticPr fontId="7"/>
  </si>
  <si>
    <t>２．「見積書」・「見積内訳明細書 兼 出来高明細書」の内訳内容については、直接明細内容を入力してください。</t>
    <rPh sb="3" eb="6">
      <t>ミツモリショ</t>
    </rPh>
    <rPh sb="27" eb="29">
      <t>ウチワケ</t>
    </rPh>
    <rPh sb="29" eb="31">
      <t>ナイヨウ</t>
    </rPh>
    <rPh sb="37" eb="39">
      <t>チョクセツ</t>
    </rPh>
    <rPh sb="39" eb="41">
      <t>メイサイ</t>
    </rPh>
    <rPh sb="41" eb="43">
      <t>ナイヨウ</t>
    </rPh>
    <rPh sb="44" eb="46">
      <t>ニュウリョク</t>
    </rPh>
    <phoneticPr fontId="7"/>
  </si>
  <si>
    <t>①「見積内訳明細書 兼 出来高明細書」上段右にある出来高使用欄の「前回迄出来高」と「今回出来高」を入力してください。</t>
    <rPh sb="19" eb="21">
      <t>ジョウダン</t>
    </rPh>
    <rPh sb="21" eb="22">
      <t>ミギ</t>
    </rPh>
    <rPh sb="25" eb="28">
      <t>デキダカ</t>
    </rPh>
    <rPh sb="28" eb="30">
      <t>シヨウ</t>
    </rPh>
    <rPh sb="30" eb="31">
      <t>ラン</t>
    </rPh>
    <phoneticPr fontId="7"/>
  </si>
  <si>
    <t>②「見積内訳明細書 兼 出来高明細書」上段右にある出来高使用欄の「前回迄保留金」と「今回保留金」を入力してください。</t>
    <rPh sb="19" eb="21">
      <t>ジョウダン</t>
    </rPh>
    <rPh sb="21" eb="22">
      <t>ミギ</t>
    </rPh>
    <rPh sb="25" eb="28">
      <t>デキダカ</t>
    </rPh>
    <rPh sb="28" eb="30">
      <t>シヨウ</t>
    </rPh>
    <rPh sb="30" eb="31">
      <t>ラン</t>
    </rPh>
    <rPh sb="36" eb="38">
      <t>ホリュウ</t>
    </rPh>
    <rPh sb="38" eb="39">
      <t>キン</t>
    </rPh>
    <rPh sb="44" eb="46">
      <t>ホリュウ</t>
    </rPh>
    <rPh sb="46" eb="47">
      <t>キン</t>
    </rPh>
    <phoneticPr fontId="7"/>
  </si>
  <si>
    <t>③「保留金の解除請求の際は、「今回保留金」に金額をマイナス表示で入力ください。」</t>
    <phoneticPr fontId="7"/>
  </si>
  <si>
    <t>請求について</t>
    <rPh sb="0" eb="2">
      <t>セイキュウ</t>
    </rPh>
    <phoneticPr fontId="7"/>
  </si>
  <si>
    <t>１．「請求書（鑑）」の請求者欄には、提出して頂いている「取引先コード登録票兼銀行振込依頼書」に登録した情報を入力してください。</t>
    <rPh sb="3" eb="6">
      <t>セイキュウショ</t>
    </rPh>
    <rPh sb="7" eb="8">
      <t>カガミ</t>
    </rPh>
    <rPh sb="11" eb="13">
      <t>セイキュウ</t>
    </rPh>
    <rPh sb="13" eb="14">
      <t>シャ</t>
    </rPh>
    <rPh sb="14" eb="15">
      <t>ラン</t>
    </rPh>
    <rPh sb="18" eb="20">
      <t>テイシュツ</t>
    </rPh>
    <rPh sb="22" eb="23">
      <t>イタダ</t>
    </rPh>
    <rPh sb="28" eb="30">
      <t>トリヒキ</t>
    </rPh>
    <rPh sb="30" eb="31">
      <t>サキ</t>
    </rPh>
    <rPh sb="34" eb="37">
      <t>トウロクヒョウ</t>
    </rPh>
    <rPh sb="37" eb="38">
      <t>ケン</t>
    </rPh>
    <rPh sb="38" eb="40">
      <t>ギンコウ</t>
    </rPh>
    <rPh sb="40" eb="42">
      <t>フリコミ</t>
    </rPh>
    <rPh sb="42" eb="45">
      <t>イライショ</t>
    </rPh>
    <rPh sb="47" eb="49">
      <t>トウロク</t>
    </rPh>
    <rPh sb="51" eb="53">
      <t>ジョウホウ</t>
    </rPh>
    <rPh sb="54" eb="56">
      <t>ニュウリョク</t>
    </rPh>
    <phoneticPr fontId="7"/>
  </si>
  <si>
    <t>　　</t>
    <phoneticPr fontId="7"/>
  </si>
  <si>
    <t>注文番号ごとに分けて請求書を作成してください。</t>
    <rPh sb="0" eb="2">
      <t>チュウモン</t>
    </rPh>
    <rPh sb="2" eb="4">
      <t>バンゴウ</t>
    </rPh>
    <rPh sb="7" eb="8">
      <t>ワ</t>
    </rPh>
    <rPh sb="10" eb="12">
      <t>セイキュウ</t>
    </rPh>
    <rPh sb="12" eb="13">
      <t>ショ</t>
    </rPh>
    <rPh sb="14" eb="16">
      <t>サクセイ</t>
    </rPh>
    <phoneticPr fontId="7"/>
  </si>
  <si>
    <t>※振込先金融機関の変更、会社住所の変更、代表者変更などがありましたら、「取引先ｺｰﾄﾞ登録票及び銀行振込依頼書」を</t>
    <rPh sb="1" eb="4">
      <t>フリコミサキ</t>
    </rPh>
    <rPh sb="4" eb="6">
      <t>キンユウ</t>
    </rPh>
    <rPh sb="6" eb="8">
      <t>キカン</t>
    </rPh>
    <rPh sb="9" eb="11">
      <t>ヘンコウ</t>
    </rPh>
    <rPh sb="12" eb="14">
      <t>カイシャ</t>
    </rPh>
    <rPh sb="14" eb="16">
      <t>ジュウショ</t>
    </rPh>
    <rPh sb="17" eb="19">
      <t>ヘンコウ</t>
    </rPh>
    <rPh sb="20" eb="23">
      <t>ダイヒョウシャ</t>
    </rPh>
    <rPh sb="23" eb="25">
      <t>ヘンコウ</t>
    </rPh>
    <rPh sb="36" eb="39">
      <t>トリヒキサキ</t>
    </rPh>
    <rPh sb="43" eb="46">
      <t>トウロクヒョウ</t>
    </rPh>
    <rPh sb="46" eb="47">
      <t>オヨ</t>
    </rPh>
    <rPh sb="48" eb="50">
      <t>ギンコウ</t>
    </rPh>
    <rPh sb="50" eb="55">
      <t>フリコミイライショ</t>
    </rPh>
    <phoneticPr fontId="7"/>
  </si>
  <si>
    <t>２．提出の際は、「請求書（鑑）」（３部）+「出来高明細書」（３部）を毎月指定期日までに納品先または施工先に提出してください。</t>
    <phoneticPr fontId="7"/>
  </si>
  <si>
    <t>※３部印刷した「請求書（鑑）」のうち１部に契約者印を押印してください。</t>
    <rPh sb="2" eb="3">
      <t>ブ</t>
    </rPh>
    <rPh sb="3" eb="5">
      <t>インサツ</t>
    </rPh>
    <rPh sb="8" eb="10">
      <t>セイキュウ</t>
    </rPh>
    <rPh sb="10" eb="11">
      <t>ショ</t>
    </rPh>
    <rPh sb="12" eb="13">
      <t>カガミ</t>
    </rPh>
    <rPh sb="19" eb="20">
      <t>ブ</t>
    </rPh>
    <rPh sb="21" eb="24">
      <t>ケイヤクシャ</t>
    </rPh>
    <rPh sb="24" eb="25">
      <t>イン</t>
    </rPh>
    <rPh sb="26" eb="28">
      <t>オウイン</t>
    </rPh>
    <phoneticPr fontId="7"/>
  </si>
  <si>
    <t>３．記入漏れや記入誤りがあった場合、お支払が出来ない場合があります。</t>
    <rPh sb="2" eb="4">
      <t>キニュウ</t>
    </rPh>
    <rPh sb="4" eb="5">
      <t>モ</t>
    </rPh>
    <rPh sb="7" eb="9">
      <t>キニュウ</t>
    </rPh>
    <rPh sb="9" eb="10">
      <t>アヤマ</t>
    </rPh>
    <rPh sb="15" eb="17">
      <t>バアイ</t>
    </rPh>
    <rPh sb="19" eb="21">
      <t>シハライ</t>
    </rPh>
    <rPh sb="22" eb="24">
      <t>デキ</t>
    </rPh>
    <rPh sb="26" eb="28">
      <t>バアイ</t>
    </rPh>
    <phoneticPr fontId="7"/>
  </si>
  <si>
    <t>インボイス制度導入に伴い、記入内容に誤りがあった場合、お支払いが出来ない場合があります。</t>
    <rPh sb="5" eb="7">
      <t>セイド</t>
    </rPh>
    <rPh sb="7" eb="9">
      <t>ドウニュウ</t>
    </rPh>
    <rPh sb="10" eb="11">
      <t>トモナ</t>
    </rPh>
    <rPh sb="13" eb="17">
      <t>キニュウナイヨウ</t>
    </rPh>
    <rPh sb="18" eb="19">
      <t>アヤマ</t>
    </rPh>
    <rPh sb="24" eb="26">
      <t>バアイ</t>
    </rPh>
    <rPh sb="28" eb="30">
      <t>シハラ</t>
    </rPh>
    <rPh sb="32" eb="34">
      <t>デキ</t>
    </rPh>
    <rPh sb="36" eb="38">
      <t>バアイ</t>
    </rPh>
    <phoneticPr fontId="7"/>
  </si>
  <si>
    <t>４．記入に際して不明な点がある場合は、納品先または施工先の当社窓口の社員と打合せの上、記入してください。</t>
    <rPh sb="2" eb="4">
      <t>キニュウ</t>
    </rPh>
    <rPh sb="5" eb="6">
      <t>サイ</t>
    </rPh>
    <rPh sb="8" eb="10">
      <t>フメイ</t>
    </rPh>
    <rPh sb="11" eb="12">
      <t>テン</t>
    </rPh>
    <rPh sb="15" eb="17">
      <t>バアイ</t>
    </rPh>
    <rPh sb="19" eb="21">
      <t>ノウヒン</t>
    </rPh>
    <rPh sb="21" eb="22">
      <t>サキ</t>
    </rPh>
    <rPh sb="25" eb="27">
      <t>セコウ</t>
    </rPh>
    <rPh sb="27" eb="28">
      <t>サキ</t>
    </rPh>
    <rPh sb="29" eb="31">
      <t>トウシャ</t>
    </rPh>
    <rPh sb="31" eb="33">
      <t>マドグチ</t>
    </rPh>
    <rPh sb="34" eb="36">
      <t>シャイン</t>
    </rPh>
    <rPh sb="37" eb="39">
      <t>ウチアワ</t>
    </rPh>
    <rPh sb="41" eb="42">
      <t>ウエ</t>
    </rPh>
    <rPh sb="43" eb="45">
      <t>キニュウ</t>
    </rPh>
    <phoneticPr fontId="7"/>
  </si>
  <si>
    <t>５．法定福利費の記載に際しては、内訳に明示（金額の表示）をお願いします。</t>
    <rPh sb="2" eb="4">
      <t>ホウテイ</t>
    </rPh>
    <rPh sb="4" eb="6">
      <t>フクリ</t>
    </rPh>
    <rPh sb="6" eb="7">
      <t>ヒ</t>
    </rPh>
    <rPh sb="8" eb="10">
      <t>キサイ</t>
    </rPh>
    <rPh sb="11" eb="12">
      <t>サイ</t>
    </rPh>
    <rPh sb="16" eb="18">
      <t>ウチワケ</t>
    </rPh>
    <rPh sb="19" eb="21">
      <t>メイジ</t>
    </rPh>
    <rPh sb="22" eb="24">
      <t>キンガク</t>
    </rPh>
    <rPh sb="25" eb="27">
      <t>ヒョウジ</t>
    </rPh>
    <rPh sb="30" eb="31">
      <t>ネガ</t>
    </rPh>
    <phoneticPr fontId="7"/>
  </si>
  <si>
    <t>-</t>
    <phoneticPr fontId="15"/>
  </si>
  <si>
    <t xml:space="preserve">※本書に記入する金額は、消費税額を除いたものとして下さい。
　また、消費税額を含む金額については、右記の「請求額（消費税込）」の欄にて、一括の記入を願います。
</t>
    <phoneticPr fontId="15"/>
  </si>
  <si>
    <t>　　随時ご提出ください。（弊社ホームページよりダウンロードしてご利用ください。）</t>
    <rPh sb="13" eb="15">
      <t>ヘイシャ</t>
    </rPh>
    <rPh sb="32" eb="34">
      <t>リヨウ</t>
    </rPh>
    <phoneticPr fontId="7"/>
  </si>
  <si>
    <t>１．「請求書（鑑）」は記入例を参考に、黄色の部分を入力してください。</t>
    <rPh sb="3" eb="5">
      <t>セイキュウ</t>
    </rPh>
    <rPh sb="5" eb="6">
      <t>ショ</t>
    </rPh>
    <rPh sb="7" eb="8">
      <t>カガミ</t>
    </rPh>
    <rPh sb="11" eb="14">
      <t>キニュウレイ</t>
    </rPh>
    <rPh sb="15" eb="17">
      <t>サンコウ</t>
    </rPh>
    <rPh sb="19" eb="21">
      <t>キイロ</t>
    </rPh>
    <rPh sb="22" eb="24">
      <t>ブブン</t>
    </rPh>
    <rPh sb="25" eb="27">
      <t>ニュウリョク</t>
    </rPh>
    <phoneticPr fontId="7"/>
  </si>
  <si>
    <t>消費税額</t>
    <phoneticPr fontId="7"/>
  </si>
  <si>
    <t>合　　計</t>
    <phoneticPr fontId="7"/>
  </si>
  <si>
    <t>～</t>
    <phoneticPr fontId="7"/>
  </si>
  <si>
    <t>-</t>
    <phoneticPr fontId="7"/>
  </si>
  <si>
    <t>見      積      書</t>
    <phoneticPr fontId="7"/>
  </si>
  <si>
    <t>本社部署名・支店名・工事件名</t>
    <phoneticPr fontId="7"/>
  </si>
  <si>
    <t>(</t>
    <phoneticPr fontId="7"/>
  </si>
  <si>
    <t>e-mail　：</t>
    <phoneticPr fontId="7"/>
  </si>
  <si>
    <t>　備　考　：</t>
    <phoneticPr fontId="7"/>
  </si>
  <si>
    <t>受渡期限・工期</t>
    <phoneticPr fontId="7"/>
  </si>
  <si>
    <t>　 規定料率で納入します。（規定料率、１／１，０００）</t>
    <phoneticPr fontId="7"/>
  </si>
  <si>
    <t>(2)支払条件 ： 現金</t>
    <phoneticPr fontId="7"/>
  </si>
  <si>
    <t>　見積内訳明細書 兼 変更見積内訳明細書</t>
    <phoneticPr fontId="15"/>
  </si>
  <si>
    <t>ケーアンドイー株式会社</t>
    <phoneticPr fontId="7"/>
  </si>
  <si>
    <t>〒</t>
    <phoneticPr fontId="7"/>
  </si>
  <si>
    <t>御　中</t>
    <phoneticPr fontId="7"/>
  </si>
  <si>
    <t>下記の通り見積りいたします。</t>
    <phoneticPr fontId="7"/>
  </si>
  <si>
    <t>社　名　：</t>
    <phoneticPr fontId="7"/>
  </si>
  <si>
    <t>工事内容</t>
    <phoneticPr fontId="7"/>
  </si>
  <si>
    <t>見積金額</t>
    <phoneticPr fontId="7"/>
  </si>
  <si>
    <t>担当部署</t>
    <phoneticPr fontId="7"/>
  </si>
  <si>
    <t>工事価格</t>
    <phoneticPr fontId="7"/>
  </si>
  <si>
    <t>担当者名</t>
    <phoneticPr fontId="7"/>
  </si>
  <si>
    <t>)</t>
    <phoneticPr fontId="7"/>
  </si>
  <si>
    <t>Tel　：</t>
    <phoneticPr fontId="7"/>
  </si>
  <si>
    <t>Fax　：</t>
    <phoneticPr fontId="7"/>
  </si>
  <si>
    <t>※見積書提出の際は２部印刷してください。</t>
    <rPh sb="1" eb="4">
      <t>ミツモリショ</t>
    </rPh>
    <rPh sb="4" eb="6">
      <t>テイシュツ</t>
    </rPh>
    <phoneticPr fontId="15"/>
  </si>
  <si>
    <t>見積内訳使用欄　　出精値引きを行う場合は、法定福利費を除いた工事費から値引きを行ってください。</t>
    <rPh sb="0" eb="2">
      <t>ミツモ</t>
    </rPh>
    <rPh sb="2" eb="4">
      <t>ウチワケ</t>
    </rPh>
    <rPh sb="4" eb="6">
      <t>シヨウ</t>
    </rPh>
    <rPh sb="6" eb="7">
      <t>ラン</t>
    </rPh>
    <phoneticPr fontId="15"/>
  </si>
  <si>
    <t>登録番号欄空欄時
免税　□　(免税は☑)</t>
    <rPh sb="0" eb="4">
      <t>トウロクバンゴウ</t>
    </rPh>
    <rPh sb="4" eb="5">
      <t>ラン</t>
    </rPh>
    <rPh sb="5" eb="7">
      <t>クウラン</t>
    </rPh>
    <rPh sb="7" eb="8">
      <t>ジ</t>
    </rPh>
    <rPh sb="9" eb="11">
      <t>メンゼイ</t>
    </rPh>
    <rPh sb="15" eb="17">
      <t>メンゼイ</t>
    </rPh>
    <phoneticPr fontId="7"/>
  </si>
  <si>
    <t>　　　　　年　　月　　日</t>
    <rPh sb="5" eb="6">
      <t>ネン</t>
    </rPh>
    <rPh sb="8" eb="9">
      <t>ツキ</t>
    </rPh>
    <rPh sb="11" eb="12">
      <t>ニチ</t>
    </rPh>
    <phoneticPr fontId="7"/>
  </si>
  <si>
    <t>専門工事契約に伴う見積および請求時の記入方法です。</t>
    <rPh sb="0" eb="2">
      <t>センモン</t>
    </rPh>
    <rPh sb="2" eb="4">
      <t>コウジ</t>
    </rPh>
    <rPh sb="4" eb="6">
      <t>ケイヤク</t>
    </rPh>
    <rPh sb="7" eb="8">
      <t>トモナ</t>
    </rPh>
    <rPh sb="9" eb="11">
      <t>ミツモリ</t>
    </rPh>
    <rPh sb="14" eb="16">
      <t>セイキュウ</t>
    </rPh>
    <rPh sb="16" eb="17">
      <t>ジ</t>
    </rPh>
    <rPh sb="18" eb="22">
      <t>キニュウホウホウ</t>
    </rPh>
    <phoneticPr fontId="7"/>
  </si>
  <si>
    <t>ｺｰﾄﾞ</t>
    <phoneticPr fontId="7"/>
  </si>
  <si>
    <t>ｻｲﾄ</t>
    <phoneticPr fontId="7"/>
  </si>
  <si>
    <t>V0</t>
    <phoneticPr fontId="7"/>
  </si>
  <si>
    <t>非課税　</t>
    <phoneticPr fontId="7"/>
  </si>
  <si>
    <t>V1</t>
    <phoneticPr fontId="7"/>
  </si>
  <si>
    <t>3%定率　</t>
    <phoneticPr fontId="7"/>
  </si>
  <si>
    <t>✔</t>
    <phoneticPr fontId="7"/>
  </si>
  <si>
    <t>V2</t>
    <phoneticPr fontId="7"/>
  </si>
  <si>
    <t>5%定率　</t>
    <phoneticPr fontId="7"/>
  </si>
  <si>
    <t>V3</t>
    <phoneticPr fontId="7"/>
  </si>
  <si>
    <t>8%定率　</t>
    <phoneticPr fontId="7"/>
  </si>
  <si>
    <t>V4</t>
    <phoneticPr fontId="7"/>
  </si>
  <si>
    <t>10%定率　</t>
    <phoneticPr fontId="7"/>
  </si>
  <si>
    <t>V5</t>
    <phoneticPr fontId="7"/>
  </si>
  <si>
    <t>3%その他　</t>
    <phoneticPr fontId="7"/>
  </si>
  <si>
    <t>V6</t>
    <phoneticPr fontId="7"/>
  </si>
  <si>
    <t>5%その他　</t>
    <phoneticPr fontId="7"/>
  </si>
  <si>
    <t>V7</t>
    <phoneticPr fontId="7"/>
  </si>
  <si>
    <t>8%その他　</t>
    <phoneticPr fontId="7"/>
  </si>
  <si>
    <t>V8</t>
    <phoneticPr fontId="7"/>
  </si>
  <si>
    <t>10%その他</t>
    <phoneticPr fontId="7"/>
  </si>
  <si>
    <t>坪</t>
    <phoneticPr fontId="15"/>
  </si>
  <si>
    <t>A0</t>
    <phoneticPr fontId="7"/>
  </si>
  <si>
    <t>非課税　</t>
    <phoneticPr fontId="7"/>
  </si>
  <si>
    <t>ｾｯﾄ</t>
    <phoneticPr fontId="15"/>
  </si>
  <si>
    <t>A1</t>
    <phoneticPr fontId="7"/>
  </si>
  <si>
    <t>3%定率　</t>
    <phoneticPr fontId="7"/>
  </si>
  <si>
    <t>A2</t>
    <phoneticPr fontId="7"/>
  </si>
  <si>
    <t>5%定率　</t>
    <phoneticPr fontId="7"/>
  </si>
  <si>
    <t>cm</t>
    <phoneticPr fontId="15"/>
  </si>
  <si>
    <t>A3</t>
    <phoneticPr fontId="7"/>
  </si>
  <si>
    <t>8%定率　</t>
    <phoneticPr fontId="7"/>
  </si>
  <si>
    <t>m</t>
    <phoneticPr fontId="15"/>
  </si>
  <si>
    <t>A4</t>
    <phoneticPr fontId="7"/>
  </si>
  <si>
    <t>10%定率　</t>
    <phoneticPr fontId="7"/>
  </si>
  <si>
    <t>m2</t>
    <phoneticPr fontId="7"/>
  </si>
  <si>
    <t>A5</t>
    <phoneticPr fontId="7"/>
  </si>
  <si>
    <t>3%その他　</t>
    <phoneticPr fontId="7"/>
  </si>
  <si>
    <t>m3</t>
    <phoneticPr fontId="15"/>
  </si>
  <si>
    <t>A6</t>
    <phoneticPr fontId="7"/>
  </si>
  <si>
    <t>5%その他　</t>
    <phoneticPr fontId="7"/>
  </si>
  <si>
    <t>g</t>
    <phoneticPr fontId="15"/>
  </si>
  <si>
    <t>A7</t>
    <phoneticPr fontId="7"/>
  </si>
  <si>
    <t>8%その他　</t>
    <phoneticPr fontId="7"/>
  </si>
  <si>
    <t>kg</t>
    <phoneticPr fontId="15"/>
  </si>
  <si>
    <t>A8</t>
    <phoneticPr fontId="7"/>
  </si>
  <si>
    <t>t</t>
    <phoneticPr fontId="15"/>
  </si>
  <si>
    <t>-</t>
    <phoneticPr fontId="15"/>
  </si>
  <si>
    <t>※今回請求金額（査定額）と請求書の請求金額は、必ず合致する様にして下さい。</t>
    <phoneticPr fontId="15"/>
  </si>
  <si>
    <t>工　事　名</t>
    <phoneticPr fontId="15"/>
  </si>
  <si>
    <t>科目・工種・項目・仕様</t>
    <phoneticPr fontId="15"/>
  </si>
  <si>
    <t>前回迄出来高</t>
    <phoneticPr fontId="15"/>
  </si>
  <si>
    <t>今回出来高</t>
    <phoneticPr fontId="15"/>
  </si>
  <si>
    <t>契約金額  （前回迄）</t>
    <phoneticPr fontId="15"/>
  </si>
  <si>
    <t>変更後累計金額</t>
    <phoneticPr fontId="15"/>
  </si>
  <si>
    <t>数　量</t>
    <phoneticPr fontId="15"/>
  </si>
  <si>
    <t>契約金額</t>
    <phoneticPr fontId="15"/>
  </si>
  <si>
    <t>-</t>
    <phoneticPr fontId="15"/>
  </si>
  <si>
    <t>外注　　/　　資材　　/　　その他</t>
    <phoneticPr fontId="7"/>
  </si>
  <si>
    <t>注文番号
（注文番号がない場合は工事番号）</t>
    <rPh sb="6" eb="10">
      <t>チュウモンバンゴウ</t>
    </rPh>
    <rPh sb="13" eb="15">
      <t>バアイ</t>
    </rPh>
    <phoneticPr fontId="7"/>
  </si>
  <si>
    <t>新宿ビル改修工事</t>
    <rPh sb="0" eb="2">
      <t>シンジュク</t>
    </rPh>
    <rPh sb="4" eb="8">
      <t>カイシュウコウジ</t>
    </rPh>
    <phoneticPr fontId="7"/>
  </si>
  <si>
    <t>◦ 赤枠内、二重線黒枠内をすべて記入してください。</t>
    <rPh sb="2" eb="3">
      <t>アカ</t>
    </rPh>
    <rPh sb="3" eb="4">
      <t>ワク</t>
    </rPh>
    <rPh sb="4" eb="5">
      <t>ナイ</t>
    </rPh>
    <rPh sb="6" eb="9">
      <t>ニジュウセン</t>
    </rPh>
    <rPh sb="9" eb="11">
      <t>クロワク</t>
    </rPh>
    <rPh sb="11" eb="12">
      <t>ナイ</t>
    </rPh>
    <rPh sb="16" eb="18">
      <t>キニュウ</t>
    </rPh>
    <phoneticPr fontId="7"/>
  </si>
  <si>
    <t>　　　二重線黒枠内はＫ＆Ｅの追記・訂正可</t>
    <rPh sb="3" eb="6">
      <t>ニジュウセン</t>
    </rPh>
    <rPh sb="8" eb="9">
      <t>ナイ</t>
    </rPh>
    <rPh sb="19" eb="20">
      <t>カ</t>
    </rPh>
    <phoneticPr fontId="7"/>
  </si>
  <si>
    <r>
      <rPr>
        <b/>
        <sz val="12"/>
        <color rgb="FFFF0000"/>
        <rFont val="ＭＳ Ｐゴシック"/>
        <family val="3"/>
        <charset val="128"/>
      </rPr>
      <t xml:space="preserve">⑤ </t>
    </r>
    <r>
      <rPr>
        <sz val="10"/>
        <rFont val="ＭＳ Ｐゴシック"/>
        <family val="3"/>
        <charset val="128"/>
      </rPr>
      <t>消費税額</t>
    </r>
    <rPh sb="2" eb="5">
      <t>ショウヒゼイ</t>
    </rPh>
    <rPh sb="5" eb="6">
      <t>ガク</t>
    </rPh>
    <phoneticPr fontId="7"/>
  </si>
  <si>
    <t>請求金額内訳</t>
    <rPh sb="0" eb="4">
      <t>セイキュウキンガク</t>
    </rPh>
    <rPh sb="4" eb="6">
      <t>ウチワケ</t>
    </rPh>
    <phoneticPr fontId="7"/>
  </si>
  <si>
    <r>
      <rPr>
        <b/>
        <sz val="12"/>
        <color rgb="FFFF0000"/>
        <rFont val="ＭＳ Ｐゴシック"/>
        <family val="3"/>
        <charset val="128"/>
      </rPr>
      <t>④</t>
    </r>
    <r>
      <rPr>
        <sz val="10"/>
        <rFont val="ＭＳ Ｐゴシック"/>
        <family val="3"/>
        <charset val="128"/>
      </rPr>
      <t>税抜金額</t>
    </r>
    <rPh sb="1" eb="5">
      <t>ゼイヌキキンガク</t>
    </rPh>
    <phoneticPr fontId="7"/>
  </si>
  <si>
    <t>請求金額内訳</t>
    <rPh sb="0" eb="6">
      <t>セイキュウキンガクウチワケ</t>
    </rPh>
    <phoneticPr fontId="7"/>
  </si>
  <si>
    <t>※提出の際は３部印刷し、うち1部に契約者印を押印してください。（なるべく、カラーで印刷してください。）</t>
    <rPh sb="41" eb="43">
      <t>インサツ</t>
    </rPh>
    <phoneticPr fontId="7"/>
  </si>
  <si>
    <t>→</t>
    <phoneticPr fontId="7"/>
  </si>
  <si>
    <t>行の挿入可</t>
    <rPh sb="0" eb="1">
      <t>ギョウ</t>
    </rPh>
    <rPh sb="2" eb="4">
      <t>ソウニュウ</t>
    </rPh>
    <rPh sb="4" eb="5">
      <t>カ</t>
    </rPh>
    <phoneticPr fontId="7"/>
  </si>
  <si>
    <t>今回出来高でマイナス計上されています</t>
    <rPh sb="0" eb="5">
      <t>コンカイデキダカ</t>
    </rPh>
    <rPh sb="10" eb="12">
      <t>ケイジョウ</t>
    </rPh>
    <phoneticPr fontId="7"/>
  </si>
  <si>
    <t>累計出来高が契約金額を超えています</t>
    <rPh sb="0" eb="5">
      <t>ルイケイデキダカ</t>
    </rPh>
    <rPh sb="6" eb="8">
      <t>ケイヤク</t>
    </rPh>
    <rPh sb="8" eb="10">
      <t>キンガク</t>
    </rPh>
    <rPh sb="11" eb="12">
      <t>コ</t>
    </rPh>
    <phoneticPr fontId="7"/>
  </si>
  <si>
    <r>
      <rPr>
        <b/>
        <sz val="18"/>
        <rFont val="ＭＳ Ｐゴシック"/>
        <family val="3"/>
        <charset val="128"/>
      </rPr>
      <t>【</t>
    </r>
    <r>
      <rPr>
        <b/>
        <sz val="18"/>
        <color rgb="FFFF0000"/>
        <rFont val="ＭＳ Ｐゴシック"/>
        <family val="3"/>
        <charset val="128"/>
      </rPr>
      <t>③</t>
    </r>
    <r>
      <rPr>
        <b/>
        <sz val="18"/>
        <rFont val="ＭＳ Ｐゴシック"/>
        <family val="3"/>
        <charset val="128"/>
      </rPr>
      <t>内訳明細書　専門工事用】</t>
    </r>
    <rPh sb="2" eb="7">
      <t>ウチワケメイサイショ</t>
    </rPh>
    <phoneticPr fontId="7"/>
  </si>
  <si>
    <t>※軽減税率対象には*を入れてください。</t>
    <rPh sb="1" eb="5">
      <t>ケイゲンゼイリツ</t>
    </rPh>
    <rPh sb="5" eb="7">
      <t>タイショウ</t>
    </rPh>
    <rPh sb="11" eb="12">
      <t>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</si>
</sst>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;[Red]\-#,##0\ "/>
    <numFmt numFmtId="177" formatCode="yyyy&quot;年&quot;m&quot;月&quot;d&quot;日&quot;;@"/>
    <numFmt numFmtId="178" formatCode="00\-0\-0000"/>
    <numFmt numFmtId="179" formatCode="00000\-00"/>
    <numFmt numFmtId="180" formatCode="0_ "/>
    <numFmt numFmtId="181" formatCode="00\-0\-0000\-0000\-00"/>
  </numFmts>
  <fonts count="85" x14ac:knownFonts="1"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u/>
      <sz val="20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Ｐ明朝"/>
      <family val="1"/>
      <charset val="128"/>
    </font>
    <font>
      <sz val="7.5"/>
      <name val="ＭＳ Ｐゴシック"/>
      <family val="3"/>
      <charset val="128"/>
    </font>
    <font>
      <sz val="7.5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9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22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1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hair">
        <color auto="1"/>
      </top>
      <bottom style="hair">
        <color indexed="64"/>
      </bottom>
      <diagonal/>
    </border>
    <border>
      <left/>
      <right style="thick">
        <color rgb="FFFF0000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ashDotDot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dotted">
        <color indexed="64"/>
      </right>
      <top style="hair">
        <color indexed="64"/>
      </top>
      <bottom style="thick">
        <color rgb="FFFF0000"/>
      </bottom>
      <diagonal/>
    </border>
    <border>
      <left style="dotted">
        <color indexed="64"/>
      </left>
      <right/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/>
      <top style="double">
        <color auto="1"/>
      </top>
      <bottom style="hair">
        <color indexed="64"/>
      </bottom>
      <diagonal/>
    </border>
    <border diagonalDown="1">
      <left/>
      <right style="double">
        <color auto="1"/>
      </right>
      <top style="double">
        <color auto="1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uble">
        <color auto="1"/>
      </right>
      <top/>
      <bottom/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auto="1"/>
      </bottom>
      <diagonal/>
    </border>
    <border diagonalDown="1">
      <left/>
      <right/>
      <top style="double">
        <color auto="1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auto="1"/>
      </right>
      <top style="double">
        <color auto="1"/>
      </top>
      <bottom/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ck">
        <color rgb="FFFF0000"/>
      </left>
      <right style="thin">
        <color auto="1"/>
      </right>
      <top/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/>
    <xf numFmtId="38" fontId="20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2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0" borderId="0" xfId="0" applyFill="1">
      <alignment vertical="center"/>
    </xf>
    <xf numFmtId="0" fontId="0" fillId="2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3" borderId="0" xfId="2" applyFont="1" applyFill="1" applyAlignment="1">
      <alignment vertical="center"/>
    </xf>
    <xf numFmtId="0" fontId="20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 applyProtection="1">
      <alignment horizontal="left" vertical="center"/>
      <protection locked="0"/>
    </xf>
    <xf numFmtId="0" fontId="20" fillId="0" borderId="0" xfId="2" applyFont="1" applyBorder="1" applyAlignment="1">
      <alignment vertical="center"/>
    </xf>
    <xf numFmtId="0" fontId="20" fillId="0" borderId="6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20" fillId="0" borderId="0" xfId="2" applyFont="1" applyAlignment="1">
      <alignment horizontal="right" vertical="center"/>
    </xf>
    <xf numFmtId="9" fontId="20" fillId="0" borderId="0" xfId="2" applyNumberFormat="1" applyFont="1" applyAlignment="1">
      <alignment vertical="center"/>
    </xf>
    <xf numFmtId="9" fontId="26" fillId="0" borderId="0" xfId="2" applyNumberFormat="1" applyFont="1" applyAlignme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38" fontId="25" fillId="0" borderId="0" xfId="3" applyFont="1" applyFill="1" applyBorder="1" applyAlignment="1" applyProtection="1">
      <alignment horizontal="right" vertical="center"/>
      <protection locked="0"/>
    </xf>
    <xf numFmtId="0" fontId="19" fillId="0" borderId="3" xfId="2" applyNumberFormat="1" applyFont="1" applyFill="1" applyBorder="1" applyAlignment="1" applyProtection="1">
      <alignment vertical="center"/>
      <protection locked="0"/>
    </xf>
    <xf numFmtId="0" fontId="19" fillId="0" borderId="4" xfId="2" applyNumberFormat="1" applyFont="1" applyFill="1" applyBorder="1" applyAlignment="1" applyProtection="1">
      <alignment vertical="center"/>
      <protection locked="0"/>
    </xf>
    <xf numFmtId="0" fontId="19" fillId="0" borderId="0" xfId="2" applyNumberFormat="1" applyFont="1" applyFill="1" applyBorder="1" applyAlignment="1" applyProtection="1">
      <alignment vertical="center"/>
      <protection locked="0"/>
    </xf>
    <xf numFmtId="0" fontId="19" fillId="0" borderId="6" xfId="2" applyNumberFormat="1" applyFont="1" applyFill="1" applyBorder="1" applyAlignment="1" applyProtection="1">
      <alignment vertical="center"/>
      <protection locked="0"/>
    </xf>
    <xf numFmtId="0" fontId="19" fillId="0" borderId="5" xfId="2" applyFont="1" applyBorder="1" applyAlignment="1" applyProtection="1">
      <alignment vertical="center"/>
      <protection locked="0"/>
    </xf>
    <xf numFmtId="0" fontId="19" fillId="0" borderId="0" xfId="2" applyFont="1" applyBorder="1" applyAlignment="1" applyProtection="1">
      <alignment vertical="center"/>
      <protection locked="0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 applyProtection="1">
      <alignment horizontal="right" vertical="center"/>
      <protection locked="0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19" fillId="0" borderId="0" xfId="2" applyNumberFormat="1" applyFont="1" applyFill="1" applyBorder="1" applyAlignment="1" applyProtection="1">
      <alignment horizontal="left" vertical="center"/>
      <protection locked="0"/>
    </xf>
    <xf numFmtId="0" fontId="19" fillId="0" borderId="1" xfId="2" applyFont="1" applyFill="1" applyBorder="1" applyAlignment="1" applyProtection="1">
      <alignment vertical="center"/>
      <protection locked="0"/>
    </xf>
    <xf numFmtId="0" fontId="20" fillId="0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38" fontId="28" fillId="3" borderId="0" xfId="3" applyFont="1" applyFill="1" applyAlignment="1">
      <alignment vertical="center"/>
    </xf>
    <xf numFmtId="38" fontId="28" fillId="3" borderId="0" xfId="3" applyFont="1" applyFill="1" applyAlignment="1">
      <alignment vertical="center" shrinkToFit="1"/>
    </xf>
    <xf numFmtId="38" fontId="29" fillId="3" borderId="0" xfId="3" applyFont="1" applyFill="1" applyBorder="1" applyAlignment="1">
      <alignment horizontal="center" vertical="center"/>
    </xf>
    <xf numFmtId="38" fontId="28" fillId="3" borderId="0" xfId="3" applyFont="1" applyFill="1" applyBorder="1" applyAlignment="1">
      <alignment vertical="center"/>
    </xf>
    <xf numFmtId="38" fontId="29" fillId="3" borderId="0" xfId="3" applyFont="1" applyFill="1" applyAlignment="1">
      <alignment vertical="center"/>
    </xf>
    <xf numFmtId="38" fontId="29" fillId="3" borderId="0" xfId="3" applyFont="1" applyFill="1" applyBorder="1" applyAlignment="1">
      <alignment vertical="center"/>
    </xf>
    <xf numFmtId="38" fontId="29" fillId="0" borderId="0" xfId="3" applyFont="1" applyFill="1" applyBorder="1" applyAlignment="1">
      <alignment horizontal="center" vertical="center"/>
    </xf>
    <xf numFmtId="38" fontId="28" fillId="0" borderId="0" xfId="3" applyFont="1" applyFill="1" applyAlignment="1">
      <alignment vertical="center"/>
    </xf>
    <xf numFmtId="38" fontId="28" fillId="0" borderId="0" xfId="3" applyFont="1" applyFill="1" applyBorder="1" applyAlignment="1">
      <alignment vertical="center"/>
    </xf>
    <xf numFmtId="38" fontId="29" fillId="0" borderId="0" xfId="3" applyFont="1" applyBorder="1" applyAlignment="1">
      <alignment horizontal="center" vertical="center"/>
    </xf>
    <xf numFmtId="38" fontId="30" fillId="0" borderId="0" xfId="3" applyFont="1" applyAlignment="1">
      <alignment vertical="center"/>
    </xf>
    <xf numFmtId="38" fontId="29" fillId="0" borderId="0" xfId="3" applyFont="1" applyBorder="1" applyAlignment="1">
      <alignment vertical="top" wrapText="1"/>
    </xf>
    <xf numFmtId="38" fontId="30" fillId="3" borderId="0" xfId="3" applyFont="1" applyFill="1" applyAlignment="1">
      <alignment vertical="center"/>
    </xf>
    <xf numFmtId="0" fontId="29" fillId="3" borderId="0" xfId="3" applyNumberFormat="1" applyFont="1" applyFill="1" applyAlignment="1">
      <alignment vertical="center"/>
    </xf>
    <xf numFmtId="38" fontId="32" fillId="0" borderId="0" xfId="3" applyFont="1" applyBorder="1" applyAlignment="1">
      <alignment horizontal="center" vertical="center"/>
    </xf>
    <xf numFmtId="38" fontId="32" fillId="0" borderId="0" xfId="3" applyFont="1" applyBorder="1" applyAlignment="1">
      <alignment horizontal="left" vertical="center"/>
    </xf>
    <xf numFmtId="38" fontId="34" fillId="0" borderId="0" xfId="3" applyFont="1" applyAlignment="1"/>
    <xf numFmtId="38" fontId="28" fillId="0" borderId="0" xfId="3" applyFont="1" applyAlignment="1">
      <alignment vertical="center"/>
    </xf>
    <xf numFmtId="38" fontId="35" fillId="7" borderId="14" xfId="3" applyFont="1" applyFill="1" applyBorder="1" applyAlignment="1">
      <alignment horizontal="center" vertical="center" shrinkToFit="1"/>
    </xf>
    <xf numFmtId="38" fontId="29" fillId="3" borderId="0" xfId="3" applyFont="1" applyFill="1" applyAlignment="1">
      <alignment horizontal="center" vertical="center"/>
    </xf>
    <xf numFmtId="38" fontId="19" fillId="0" borderId="0" xfId="3" applyFont="1" applyFill="1" applyBorder="1" applyAlignment="1">
      <alignment vertical="center"/>
    </xf>
    <xf numFmtId="38" fontId="19" fillId="3" borderId="0" xfId="3" applyFont="1" applyFill="1" applyBorder="1" applyAlignment="1">
      <alignment vertical="center"/>
    </xf>
    <xf numFmtId="38" fontId="24" fillId="3" borderId="0" xfId="3" applyFont="1" applyFill="1" applyBorder="1" applyAlignment="1">
      <alignment vertical="center"/>
    </xf>
    <xf numFmtId="38" fontId="38" fillId="0" borderId="0" xfId="3" applyFont="1" applyBorder="1" applyAlignment="1">
      <alignment wrapText="1" shrinkToFit="1"/>
    </xf>
    <xf numFmtId="38" fontId="35" fillId="7" borderId="15" xfId="3" applyFont="1" applyFill="1" applyBorder="1" applyAlignment="1">
      <alignment horizontal="center" vertical="center" shrinkToFit="1"/>
    </xf>
    <xf numFmtId="38" fontId="35" fillId="7" borderId="4" xfId="3" applyFont="1" applyFill="1" applyBorder="1" applyAlignment="1">
      <alignment horizontal="center" vertical="center" wrapText="1"/>
    </xf>
    <xf numFmtId="38" fontId="19" fillId="3" borderId="0" xfId="3" applyFont="1" applyFill="1" applyBorder="1" applyAlignment="1">
      <alignment vertical="center" wrapText="1"/>
    </xf>
    <xf numFmtId="38" fontId="29" fillId="3" borderId="0" xfId="3" applyFont="1" applyFill="1" applyAlignment="1">
      <alignment horizontal="center" vertical="center" wrapText="1"/>
    </xf>
    <xf numFmtId="38" fontId="28" fillId="0" borderId="0" xfId="3" applyFont="1" applyBorder="1" applyAlignment="1">
      <alignment vertical="center"/>
    </xf>
    <xf numFmtId="38" fontId="40" fillId="0" borderId="0" xfId="3" applyFont="1" applyBorder="1" applyAlignment="1">
      <alignment vertical="center" wrapText="1" shrinkToFit="1"/>
    </xf>
    <xf numFmtId="38" fontId="28" fillId="0" borderId="0" xfId="3" applyFont="1" applyBorder="1" applyAlignment="1">
      <alignment horizontal="right" vertical="center"/>
    </xf>
    <xf numFmtId="38" fontId="19" fillId="0" borderId="0" xfId="3" applyFont="1" applyFill="1" applyBorder="1" applyAlignment="1">
      <alignment vertical="center" shrinkToFit="1"/>
    </xf>
    <xf numFmtId="38" fontId="19" fillId="5" borderId="0" xfId="3" applyFont="1" applyFill="1" applyBorder="1" applyAlignment="1">
      <alignment horizontal="centerContinuous" vertical="center"/>
    </xf>
    <xf numFmtId="38" fontId="19" fillId="5" borderId="38" xfId="3" applyFont="1" applyFill="1" applyBorder="1" applyAlignment="1">
      <alignment horizontal="centerContinuous" vertical="center"/>
    </xf>
    <xf numFmtId="38" fontId="19" fillId="5" borderId="41" xfId="3" applyFont="1" applyFill="1" applyBorder="1" applyAlignment="1">
      <alignment horizontal="centerContinuous" vertical="center"/>
    </xf>
    <xf numFmtId="38" fontId="19" fillId="5" borderId="1" xfId="3" applyFont="1" applyFill="1" applyBorder="1" applyAlignment="1">
      <alignment horizontal="center" vertical="center"/>
    </xf>
    <xf numFmtId="38" fontId="19" fillId="5" borderId="1" xfId="3" applyFont="1" applyFill="1" applyBorder="1" applyAlignment="1">
      <alignment vertical="center"/>
    </xf>
    <xf numFmtId="38" fontId="19" fillId="5" borderId="13" xfId="3" applyFont="1" applyFill="1" applyBorder="1" applyAlignment="1">
      <alignment horizontal="centerContinuous" vertical="center"/>
    </xf>
    <xf numFmtId="38" fontId="19" fillId="5" borderId="42" xfId="3" applyFont="1" applyFill="1" applyBorder="1" applyAlignment="1">
      <alignment horizontal="centerContinuous" vertical="center"/>
    </xf>
    <xf numFmtId="38" fontId="19" fillId="5" borderId="43" xfId="3" applyFont="1" applyFill="1" applyBorder="1" applyAlignment="1">
      <alignment horizontal="centerContinuous" vertical="center"/>
    </xf>
    <xf numFmtId="9" fontId="0" fillId="3" borderId="17" xfId="0" applyNumberFormat="1" applyFill="1" applyBorder="1">
      <alignment vertical="center"/>
    </xf>
    <xf numFmtId="0" fontId="13" fillId="0" borderId="19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3" fillId="0" borderId="25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9" fontId="18" fillId="0" borderId="23" xfId="2" applyNumberFormat="1" applyFont="1" applyBorder="1" applyAlignment="1">
      <alignment horizontal="left" vertical="center"/>
    </xf>
    <xf numFmtId="9" fontId="18" fillId="0" borderId="22" xfId="2" applyNumberFormat="1" applyFont="1" applyBorder="1" applyAlignment="1">
      <alignment horizontal="right" vertical="center"/>
    </xf>
    <xf numFmtId="9" fontId="13" fillId="0" borderId="22" xfId="2" applyNumberFormat="1" applyFont="1" applyBorder="1" applyAlignment="1">
      <alignment horizontal="center" vertical="center"/>
    </xf>
    <xf numFmtId="0" fontId="41" fillId="3" borderId="17" xfId="0" applyFont="1" applyFill="1" applyBorder="1" applyAlignment="1">
      <alignment vertical="center" wrapText="1"/>
    </xf>
    <xf numFmtId="0" fontId="41" fillId="3" borderId="17" xfId="0" applyFont="1" applyFill="1" applyBorder="1" applyAlignment="1">
      <alignment vertical="center"/>
    </xf>
    <xf numFmtId="38" fontId="30" fillId="0" borderId="0" xfId="3" applyFont="1" applyFill="1" applyAlignment="1">
      <alignment vertical="center"/>
    </xf>
    <xf numFmtId="0" fontId="13" fillId="4" borderId="2" xfId="2" applyFont="1" applyFill="1" applyBorder="1" applyAlignment="1">
      <alignment vertical="center"/>
    </xf>
    <xf numFmtId="0" fontId="13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vertical="center"/>
    </xf>
    <xf numFmtId="0" fontId="19" fillId="4" borderId="2" xfId="2" applyFont="1" applyFill="1" applyBorder="1" applyAlignment="1">
      <alignment vertical="center"/>
    </xf>
    <xf numFmtId="0" fontId="19" fillId="4" borderId="3" xfId="2" applyFont="1" applyFill="1" applyBorder="1" applyAlignment="1">
      <alignment vertical="center"/>
    </xf>
    <xf numFmtId="0" fontId="19" fillId="4" borderId="4" xfId="2" applyFont="1" applyFill="1" applyBorder="1" applyAlignment="1">
      <alignment vertical="center"/>
    </xf>
    <xf numFmtId="0" fontId="18" fillId="4" borderId="5" xfId="2" applyFont="1" applyFill="1" applyBorder="1" applyAlignment="1">
      <alignment vertical="center"/>
    </xf>
    <xf numFmtId="0" fontId="18" fillId="4" borderId="0" xfId="2" applyFont="1" applyFill="1" applyBorder="1" applyAlignment="1">
      <alignment vertical="center"/>
    </xf>
    <xf numFmtId="0" fontId="18" fillId="4" borderId="6" xfId="2" applyNumberFormat="1" applyFont="1" applyFill="1" applyBorder="1" applyAlignment="1" applyProtection="1">
      <alignment vertical="center" shrinkToFit="1"/>
      <protection locked="0"/>
    </xf>
    <xf numFmtId="0" fontId="18" fillId="4" borderId="7" xfId="2" applyFont="1" applyFill="1" applyBorder="1" applyAlignment="1">
      <alignment vertical="center"/>
    </xf>
    <xf numFmtId="0" fontId="18" fillId="4" borderId="1" xfId="2" applyFont="1" applyFill="1" applyBorder="1" applyAlignment="1">
      <alignment vertical="center"/>
    </xf>
    <xf numFmtId="38" fontId="29" fillId="0" borderId="0" xfId="3" applyFont="1" applyFill="1" applyBorder="1" applyAlignment="1">
      <alignment horizontal="left" vertical="top" wrapText="1"/>
    </xf>
    <xf numFmtId="0" fontId="14" fillId="0" borderId="0" xfId="2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/>
    </xf>
    <xf numFmtId="38" fontId="29" fillId="3" borderId="2" xfId="3" applyFont="1" applyFill="1" applyBorder="1" applyAlignment="1">
      <alignment vertical="center" textRotation="255" shrinkToFit="1"/>
    </xf>
    <xf numFmtId="38" fontId="29" fillId="3" borderId="5" xfId="3" applyFont="1" applyFill="1" applyBorder="1" applyAlignment="1">
      <alignment vertical="center" textRotation="255" shrinkToFit="1"/>
    </xf>
    <xf numFmtId="0" fontId="20" fillId="4" borderId="0" xfId="2" applyNumberFormat="1" applyFont="1" applyFill="1" applyBorder="1" applyAlignment="1" applyProtection="1">
      <alignment vertical="center" shrinkToFit="1"/>
      <protection locked="0"/>
    </xf>
    <xf numFmtId="0" fontId="20" fillId="4" borderId="6" xfId="2" applyNumberFormat="1" applyFont="1" applyFill="1" applyBorder="1" applyAlignment="1" applyProtection="1">
      <alignment vertical="center" shrinkToFit="1"/>
      <protection locked="0"/>
    </xf>
    <xf numFmtId="38" fontId="31" fillId="0" borderId="17" xfId="3" applyFont="1" applyFill="1" applyBorder="1" applyAlignment="1" applyProtection="1">
      <alignment horizontal="center" vertical="center"/>
      <protection locked="0"/>
    </xf>
    <xf numFmtId="0" fontId="28" fillId="0" borderId="37" xfId="3" applyNumberFormat="1" applyFont="1" applyBorder="1" applyAlignment="1" applyProtection="1">
      <alignment horizontal="right" vertical="center" shrinkToFit="1"/>
      <protection locked="0"/>
    </xf>
    <xf numFmtId="176" fontId="28" fillId="0" borderId="44" xfId="3" applyNumberFormat="1" applyFont="1" applyBorder="1" applyAlignment="1" applyProtection="1">
      <alignment vertical="center" shrinkToFit="1"/>
      <protection locked="0"/>
    </xf>
    <xf numFmtId="0" fontId="28" fillId="0" borderId="29" xfId="3" applyNumberFormat="1" applyFont="1" applyBorder="1" applyAlignment="1" applyProtection="1">
      <alignment horizontal="right" vertical="center" shrinkToFit="1"/>
      <protection locked="0"/>
    </xf>
    <xf numFmtId="176" fontId="28" fillId="0" borderId="48" xfId="3" applyNumberFormat="1" applyFont="1" applyBorder="1" applyAlignment="1" applyProtection="1">
      <alignment vertical="center" shrinkToFit="1"/>
      <protection locked="0"/>
    </xf>
    <xf numFmtId="0" fontId="14" fillId="0" borderId="0" xfId="2" applyFont="1" applyBorder="1" applyAlignment="1" applyProtection="1">
      <alignment horizontal="center" vertical="center"/>
      <protection locked="0"/>
    </xf>
    <xf numFmtId="38" fontId="32" fillId="0" borderId="0" xfId="3" applyFont="1" applyAlignment="1" applyProtection="1">
      <alignment vertical="center"/>
      <protection locked="0"/>
    </xf>
    <xf numFmtId="38" fontId="33" fillId="0" borderId="0" xfId="3" applyFont="1" applyAlignment="1" applyProtection="1">
      <alignment vertical="center"/>
      <protection locked="0"/>
    </xf>
    <xf numFmtId="38" fontId="30" fillId="0" borderId="0" xfId="3" applyFont="1" applyAlignment="1" applyProtection="1">
      <alignment vertical="center"/>
      <protection locked="0"/>
    </xf>
    <xf numFmtId="38" fontId="31" fillId="0" borderId="13" xfId="3" applyFont="1" applyBorder="1" applyAlignment="1" applyProtection="1">
      <alignment horizontal="center" vertical="center"/>
      <protection locked="0"/>
    </xf>
    <xf numFmtId="38" fontId="31" fillId="0" borderId="17" xfId="3" applyFont="1" applyBorder="1" applyAlignment="1" applyProtection="1">
      <alignment horizontal="center" vertical="center"/>
      <protection locked="0"/>
    </xf>
    <xf numFmtId="38" fontId="32" fillId="0" borderId="0" xfId="3" applyFont="1" applyBorder="1" applyAlignment="1" applyProtection="1">
      <alignment horizontal="center" vertical="center"/>
      <protection locked="0"/>
    </xf>
    <xf numFmtId="38" fontId="32" fillId="0" borderId="0" xfId="3" applyFont="1" applyBorder="1" applyAlignment="1" applyProtection="1">
      <alignment horizontal="right" vertical="center"/>
      <protection locked="0"/>
    </xf>
    <xf numFmtId="38" fontId="32" fillId="0" borderId="0" xfId="3" applyFont="1" applyBorder="1" applyAlignment="1" applyProtection="1">
      <alignment horizontal="left" vertical="center"/>
      <protection locked="0"/>
    </xf>
    <xf numFmtId="38" fontId="32" fillId="0" borderId="0" xfId="3" applyFont="1" applyBorder="1" applyAlignment="1" applyProtection="1">
      <alignment vertical="center"/>
      <protection locked="0"/>
    </xf>
    <xf numFmtId="38" fontId="19" fillId="0" borderId="11" xfId="3" applyFont="1" applyFill="1" applyBorder="1" applyAlignment="1" applyProtection="1">
      <alignment horizontal="center" vertical="center"/>
      <protection locked="0"/>
    </xf>
    <xf numFmtId="38" fontId="35" fillId="7" borderId="2" xfId="3" applyFont="1" applyFill="1" applyBorder="1" applyAlignment="1">
      <alignment horizontal="center" vertical="center" shrinkToFit="1"/>
    </xf>
    <xf numFmtId="38" fontId="42" fillId="0" borderId="6" xfId="3" applyFont="1" applyBorder="1" applyAlignment="1">
      <alignment horizontal="center" vertical="center" shrinkToFit="1"/>
    </xf>
    <xf numFmtId="38" fontId="28" fillId="0" borderId="0" xfId="3" applyFont="1" applyAlignment="1" applyProtection="1">
      <alignment vertical="center" shrinkToFit="1"/>
      <protection locked="0"/>
    </xf>
    <xf numFmtId="38" fontId="28" fillId="0" borderId="0" xfId="3" applyFont="1" applyBorder="1" applyAlignment="1" applyProtection="1">
      <alignment vertical="center" shrinkToFit="1"/>
      <protection locked="0"/>
    </xf>
    <xf numFmtId="38" fontId="28" fillId="0" borderId="0" xfId="3" applyFont="1" applyBorder="1" applyAlignment="1" applyProtection="1">
      <alignment horizontal="center" vertical="center" shrinkToFit="1"/>
      <protection locked="0"/>
    </xf>
    <xf numFmtId="38" fontId="28" fillId="0" borderId="0" xfId="3" applyFont="1" applyAlignment="1" applyProtection="1">
      <alignment horizontal="center" vertical="center" shrinkToFit="1"/>
      <protection locked="0"/>
    </xf>
    <xf numFmtId="38" fontId="28" fillId="0" borderId="44" xfId="3" applyNumberFormat="1" applyFont="1" applyBorder="1" applyAlignment="1" applyProtection="1">
      <alignment vertical="center" shrinkToFit="1"/>
      <protection locked="0"/>
    </xf>
    <xf numFmtId="0" fontId="44" fillId="4" borderId="5" xfId="2" applyFont="1" applyFill="1" applyBorder="1" applyAlignment="1">
      <alignment horizontal="left" vertical="center" indent="1"/>
    </xf>
    <xf numFmtId="0" fontId="47" fillId="4" borderId="3" xfId="2" applyFont="1" applyFill="1" applyBorder="1" applyAlignment="1">
      <alignment vertical="center"/>
    </xf>
    <xf numFmtId="0" fontId="17" fillId="0" borderId="0" xfId="2" applyFont="1" applyAlignment="1">
      <alignment vertical="center" shrinkToFit="1"/>
    </xf>
    <xf numFmtId="38" fontId="28" fillId="0" borderId="29" xfId="3" applyNumberFormat="1" applyFont="1" applyBorder="1" applyAlignment="1" applyProtection="1">
      <alignment horizontal="right" vertical="center" shrinkToFit="1"/>
      <protection locked="0"/>
    </xf>
    <xf numFmtId="0" fontId="20" fillId="4" borderId="0" xfId="2" applyNumberFormat="1" applyFont="1" applyFill="1" applyBorder="1" applyAlignment="1" applyProtection="1">
      <alignment horizontal="center" vertical="center" shrinkToFit="1"/>
      <protection locked="0"/>
    </xf>
    <xf numFmtId="41" fontId="19" fillId="0" borderId="3" xfId="2" applyNumberFormat="1" applyFont="1" applyFill="1" applyBorder="1" applyAlignment="1" applyProtection="1">
      <alignment vertical="center" shrinkToFit="1"/>
      <protection locked="0"/>
    </xf>
    <xf numFmtId="41" fontId="19" fillId="0" borderId="6" xfId="2" applyNumberFormat="1" applyFont="1" applyFill="1" applyBorder="1" applyAlignment="1" applyProtection="1">
      <alignment vertical="center" shrinkToFit="1"/>
      <protection locked="0"/>
    </xf>
    <xf numFmtId="41" fontId="19" fillId="0" borderId="1" xfId="2" applyNumberFormat="1" applyFont="1" applyFill="1" applyBorder="1" applyAlignment="1" applyProtection="1">
      <alignment vertical="center" shrinkToFit="1"/>
      <protection locked="0"/>
    </xf>
    <xf numFmtId="41" fontId="19" fillId="0" borderId="8" xfId="2" applyNumberFormat="1" applyFont="1" applyFill="1" applyBorder="1" applyAlignment="1" applyProtection="1">
      <alignment vertical="center" shrinkToFit="1"/>
      <protection locked="0"/>
    </xf>
    <xf numFmtId="41" fontId="19" fillId="0" borderId="0" xfId="2" applyNumberFormat="1" applyFont="1" applyFill="1" applyBorder="1" applyAlignment="1" applyProtection="1">
      <alignment vertical="center" shrinkToFit="1"/>
      <protection locked="0"/>
    </xf>
    <xf numFmtId="0" fontId="19" fillId="0" borderId="2" xfId="2" applyNumberFormat="1" applyFont="1" applyFill="1" applyBorder="1" applyAlignment="1" applyProtection="1">
      <alignment horizontal="left" vertical="center"/>
      <protection locked="0"/>
    </xf>
    <xf numFmtId="0" fontId="19" fillId="0" borderId="3" xfId="2" applyNumberFormat="1" applyFont="1" applyFill="1" applyBorder="1" applyAlignment="1" applyProtection="1">
      <alignment horizontal="left" vertical="center"/>
      <protection locked="0"/>
    </xf>
    <xf numFmtId="0" fontId="19" fillId="0" borderId="4" xfId="2" applyNumberFormat="1" applyFont="1" applyFill="1" applyBorder="1" applyAlignment="1" applyProtection="1">
      <alignment horizontal="left" vertical="center"/>
      <protection locked="0"/>
    </xf>
    <xf numFmtId="0" fontId="19" fillId="0" borderId="2" xfId="2" applyFont="1" applyFill="1" applyBorder="1" applyAlignment="1" applyProtection="1">
      <alignment vertical="center"/>
      <protection locked="0"/>
    </xf>
    <xf numFmtId="0" fontId="19" fillId="0" borderId="3" xfId="2" applyFont="1" applyFill="1" applyBorder="1" applyAlignment="1" applyProtection="1">
      <alignment vertical="center"/>
      <protection locked="0"/>
    </xf>
    <xf numFmtId="0" fontId="19" fillId="0" borderId="4" xfId="2" applyFont="1" applyFill="1" applyBorder="1" applyAlignment="1" applyProtection="1">
      <alignment vertical="center"/>
      <protection locked="0"/>
    </xf>
    <xf numFmtId="0" fontId="19" fillId="0" borderId="8" xfId="2" applyFont="1" applyFill="1" applyBorder="1" applyAlignment="1" applyProtection="1">
      <alignment vertical="center"/>
      <protection locked="0"/>
    </xf>
    <xf numFmtId="41" fontId="19" fillId="0" borderId="16" xfId="2" applyNumberFormat="1" applyFont="1" applyFill="1" applyBorder="1" applyAlignment="1" applyProtection="1">
      <alignment vertical="center" shrinkToFit="1"/>
      <protection locked="0"/>
    </xf>
    <xf numFmtId="41" fontId="19" fillId="0" borderId="11" xfId="2" applyNumberFormat="1" applyFont="1" applyFill="1" applyBorder="1" applyAlignment="1" applyProtection="1">
      <alignment vertical="center" shrinkToFit="1"/>
      <protection locked="0"/>
    </xf>
    <xf numFmtId="0" fontId="19" fillId="0" borderId="50" xfId="2" applyFont="1" applyBorder="1" applyAlignment="1" applyProtection="1">
      <alignment vertical="center"/>
      <protection locked="0"/>
    </xf>
    <xf numFmtId="0" fontId="49" fillId="0" borderId="51" xfId="2" applyFont="1" applyBorder="1" applyAlignment="1" applyProtection="1">
      <alignment vertical="center"/>
      <protection locked="0"/>
    </xf>
    <xf numFmtId="0" fontId="19" fillId="0" borderId="51" xfId="2" applyFont="1" applyBorder="1" applyAlignment="1" applyProtection="1">
      <alignment vertical="center"/>
      <protection locked="0"/>
    </xf>
    <xf numFmtId="0" fontId="19" fillId="0" borderId="51" xfId="2" applyNumberFormat="1" applyFont="1" applyFill="1" applyBorder="1" applyAlignment="1" applyProtection="1">
      <alignment vertical="center"/>
      <protection locked="0"/>
    </xf>
    <xf numFmtId="0" fontId="28" fillId="0" borderId="37" xfId="1" applyNumberFormat="1" applyFont="1" applyBorder="1" applyAlignment="1" applyProtection="1">
      <alignment horizontal="right" vertical="center" shrinkToFit="1"/>
      <protection locked="0"/>
    </xf>
    <xf numFmtId="0" fontId="28" fillId="0" borderId="29" xfId="1" applyNumberFormat="1" applyFont="1" applyBorder="1" applyAlignment="1" applyProtection="1">
      <alignment horizontal="right" vertical="center" shrinkToFit="1"/>
      <protection locked="0"/>
    </xf>
    <xf numFmtId="0" fontId="19" fillId="0" borderId="6" xfId="2" applyFont="1" applyFill="1" applyBorder="1" applyAlignment="1">
      <alignment vertical="center" shrinkToFit="1"/>
    </xf>
    <xf numFmtId="0" fontId="19" fillId="0" borderId="8" xfId="2" applyFont="1" applyFill="1" applyBorder="1" applyAlignment="1">
      <alignment vertical="center" shrinkToFit="1"/>
    </xf>
    <xf numFmtId="0" fontId="51" fillId="0" borderId="0" xfId="0" applyFont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right" vertical="center" readingOrder="1"/>
    </xf>
    <xf numFmtId="0" fontId="52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readingOrder="1"/>
    </xf>
    <xf numFmtId="0" fontId="19" fillId="0" borderId="29" xfId="0" applyFont="1" applyFill="1" applyBorder="1" applyAlignment="1">
      <alignment horizontal="center" vertical="center" readingOrder="1"/>
    </xf>
    <xf numFmtId="38" fontId="53" fillId="0" borderId="0" xfId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 readingOrder="1"/>
    </xf>
    <xf numFmtId="38" fontId="55" fillId="0" borderId="0" xfId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 readingOrder="1"/>
    </xf>
    <xf numFmtId="0" fontId="24" fillId="0" borderId="1" xfId="0" applyFont="1" applyFill="1" applyBorder="1" applyAlignment="1">
      <alignment horizontal="right" vertical="center" readingOrder="1"/>
    </xf>
    <xf numFmtId="0" fontId="56" fillId="0" borderId="0" xfId="0" applyFont="1" applyAlignment="1">
      <alignment vertical="center"/>
    </xf>
    <xf numFmtId="3" fontId="47" fillId="0" borderId="0" xfId="0" applyNumberFormat="1" applyFont="1" applyBorder="1" applyAlignment="1">
      <alignment horizontal="right" vertical="center" wrapText="1" readingOrder="1"/>
    </xf>
    <xf numFmtId="0" fontId="10" fillId="0" borderId="0" xfId="8" applyFont="1" applyAlignment="1">
      <alignment vertical="center"/>
    </xf>
    <xf numFmtId="0" fontId="24" fillId="0" borderId="0" xfId="0" applyFont="1" applyAlignment="1">
      <alignment vertical="center" readingOrder="1"/>
    </xf>
    <xf numFmtId="0" fontId="57" fillId="0" borderId="0" xfId="0" applyFont="1" applyAlignment="1">
      <alignment vertical="center" wrapText="1" readingOrder="1"/>
    </xf>
    <xf numFmtId="0" fontId="57" fillId="0" borderId="0" xfId="0" applyFont="1" applyAlignment="1">
      <alignment horizontal="right" vertical="center" readingOrder="1"/>
    </xf>
    <xf numFmtId="0" fontId="47" fillId="0" borderId="0" xfId="0" applyFont="1" applyAlignment="1">
      <alignment vertical="center" readingOrder="1"/>
    </xf>
    <xf numFmtId="177" fontId="47" fillId="0" borderId="0" xfId="0" applyNumberFormat="1" applyFont="1" applyBorder="1" applyAlignment="1">
      <alignment vertical="center" justifyLastLine="1" readingOrder="1"/>
    </xf>
    <xf numFmtId="0" fontId="19" fillId="0" borderId="0" xfId="0" applyFont="1" applyBorder="1" applyAlignment="1">
      <alignment vertical="center" readingOrder="1"/>
    </xf>
    <xf numFmtId="0" fontId="10" fillId="0" borderId="0" xfId="8" applyFont="1" applyBorder="1" applyAlignment="1">
      <alignment vertical="center"/>
    </xf>
    <xf numFmtId="0" fontId="19" fillId="0" borderId="0" xfId="0" applyFont="1" applyBorder="1" applyAlignment="1">
      <alignment vertical="center" wrapText="1" readingOrder="1"/>
    </xf>
    <xf numFmtId="0" fontId="47" fillId="0" borderId="0" xfId="0" applyFont="1" applyBorder="1" applyAlignment="1">
      <alignment vertical="center" readingOrder="1"/>
    </xf>
    <xf numFmtId="0" fontId="60" fillId="0" borderId="0" xfId="8" applyFont="1" applyBorder="1" applyAlignment="1">
      <alignment vertical="center"/>
    </xf>
    <xf numFmtId="0" fontId="47" fillId="0" borderId="0" xfId="0" applyFont="1" applyBorder="1" applyAlignment="1">
      <alignment vertical="center" wrapText="1" readingOrder="1"/>
    </xf>
    <xf numFmtId="0" fontId="20" fillId="0" borderId="0" xfId="0" applyFont="1" applyBorder="1" applyAlignment="1">
      <alignment vertical="center" wrapText="1" readingOrder="1"/>
    </xf>
    <xf numFmtId="0" fontId="20" fillId="0" borderId="0" xfId="0" applyFont="1" applyBorder="1" applyAlignment="1">
      <alignment vertical="center" readingOrder="1"/>
    </xf>
    <xf numFmtId="180" fontId="47" fillId="0" borderId="0" xfId="0" quotePrefix="1" applyNumberFormat="1" applyFont="1" applyBorder="1" applyAlignment="1">
      <alignment horizontal="left" vertical="center" readingOrder="1"/>
    </xf>
    <xf numFmtId="0" fontId="47" fillId="0" borderId="0" xfId="0" applyFont="1" applyBorder="1" applyAlignment="1">
      <alignment horizontal="center" vertical="center" readingOrder="1"/>
    </xf>
    <xf numFmtId="0" fontId="54" fillId="0" borderId="0" xfId="0" applyFont="1" applyBorder="1" applyAlignment="1">
      <alignment vertical="center" readingOrder="1"/>
    </xf>
    <xf numFmtId="3" fontId="61" fillId="0" borderId="0" xfId="0" applyNumberFormat="1" applyFont="1" applyBorder="1" applyAlignment="1">
      <alignment vertical="center" readingOrder="1"/>
    </xf>
    <xf numFmtId="3" fontId="33" fillId="0" borderId="0" xfId="0" applyNumberFormat="1" applyFont="1" applyBorder="1" applyAlignment="1">
      <alignment vertical="center" readingOrder="1"/>
    </xf>
    <xf numFmtId="0" fontId="10" fillId="0" borderId="0" xfId="8" applyFont="1" applyFill="1" applyBorder="1" applyAlignment="1">
      <alignment vertical="center"/>
    </xf>
    <xf numFmtId="0" fontId="60" fillId="0" borderId="0" xfId="8" applyFont="1" applyFill="1" applyBorder="1" applyAlignment="1">
      <alignment horizontal="right"/>
    </xf>
    <xf numFmtId="0" fontId="10" fillId="0" borderId="0" xfId="8" applyFont="1" applyFill="1" applyAlignment="1">
      <alignment vertical="center"/>
    </xf>
    <xf numFmtId="0" fontId="47" fillId="0" borderId="0" xfId="0" applyFont="1" applyBorder="1" applyAlignment="1">
      <alignment vertical="center" wrapText="1"/>
    </xf>
    <xf numFmtId="0" fontId="62" fillId="0" borderId="0" xfId="8" applyFont="1" applyBorder="1" applyAlignment="1">
      <alignment horizontal="center" vertical="center"/>
    </xf>
    <xf numFmtId="0" fontId="10" fillId="0" borderId="0" xfId="8" applyFont="1" applyFill="1" applyBorder="1" applyAlignment="1">
      <alignment horizontal="right" vertical="center"/>
    </xf>
    <xf numFmtId="0" fontId="62" fillId="0" borderId="0" xfId="8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 readingOrder="1"/>
    </xf>
    <xf numFmtId="0" fontId="10" fillId="0" borderId="0" xfId="8" applyFont="1" applyAlignment="1">
      <alignment horizontal="center" vertical="center"/>
    </xf>
    <xf numFmtId="0" fontId="58" fillId="0" borderId="0" xfId="8" applyFont="1" applyBorder="1" applyAlignment="1">
      <alignment horizontal="right" vertical="center"/>
    </xf>
    <xf numFmtId="0" fontId="24" fillId="0" borderId="30" xfId="0" applyFont="1" applyFill="1" applyBorder="1" applyAlignment="1">
      <alignment horizontal="right" vertical="center" readingOrder="1"/>
    </xf>
    <xf numFmtId="3" fontId="24" fillId="0" borderId="54" xfId="0" applyNumberFormat="1" applyFont="1" applyFill="1" applyBorder="1" applyAlignment="1">
      <alignment horizontal="right" vertical="center" readingOrder="1"/>
    </xf>
    <xf numFmtId="0" fontId="19" fillId="0" borderId="55" xfId="0" applyFont="1" applyFill="1" applyBorder="1" applyAlignment="1">
      <alignment horizontal="center" vertical="center" readingOrder="1"/>
    </xf>
    <xf numFmtId="0" fontId="24" fillId="0" borderId="56" xfId="0" applyFont="1" applyFill="1" applyBorder="1" applyAlignment="1">
      <alignment horizontal="right" vertical="center" readingOrder="1"/>
    </xf>
    <xf numFmtId="0" fontId="19" fillId="0" borderId="57" xfId="0" applyFont="1" applyFill="1" applyBorder="1" applyAlignment="1">
      <alignment horizontal="center" vertical="center" readingOrder="1"/>
    </xf>
    <xf numFmtId="0" fontId="24" fillId="0" borderId="58" xfId="0" applyFont="1" applyFill="1" applyBorder="1" applyAlignment="1">
      <alignment horizontal="right" vertical="center" readingOrder="1"/>
    </xf>
    <xf numFmtId="3" fontId="19" fillId="0" borderId="59" xfId="0" applyNumberFormat="1" applyFont="1" applyFill="1" applyBorder="1" applyAlignment="1">
      <alignment horizontal="center" vertical="center" readingOrder="1"/>
    </xf>
    <xf numFmtId="3" fontId="24" fillId="0" borderId="61" xfId="0" applyNumberFormat="1" applyFont="1" applyFill="1" applyBorder="1" applyAlignment="1">
      <alignment horizontal="right" vertical="center" readingOrder="1"/>
    </xf>
    <xf numFmtId="38" fontId="60" fillId="0" borderId="62" xfId="1" applyFont="1" applyFill="1" applyBorder="1" applyAlignment="1">
      <alignment horizontal="center" vertical="center"/>
    </xf>
    <xf numFmtId="3" fontId="24" fillId="0" borderId="63" xfId="0" applyNumberFormat="1" applyFont="1" applyFill="1" applyBorder="1" applyAlignment="1">
      <alignment horizontal="right" vertical="center" readingOrder="1"/>
    </xf>
    <xf numFmtId="0" fontId="47" fillId="0" borderId="0" xfId="0" applyFont="1" applyBorder="1" applyAlignment="1">
      <alignment horizontal="left" vertical="center" readingOrder="1"/>
    </xf>
    <xf numFmtId="9" fontId="19" fillId="0" borderId="5" xfId="0" applyNumberFormat="1" applyFont="1" applyFill="1" applyBorder="1" applyAlignment="1">
      <alignment horizontal="center" vertical="center" readingOrder="1"/>
    </xf>
    <xf numFmtId="0" fontId="0" fillId="9" borderId="0" xfId="0" applyFill="1">
      <alignment vertical="center"/>
    </xf>
    <xf numFmtId="0" fontId="65" fillId="9" borderId="0" xfId="8" applyFont="1" applyFill="1" applyBorder="1" applyAlignment="1">
      <alignment vertical="center"/>
    </xf>
    <xf numFmtId="0" fontId="0" fillId="9" borderId="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66" fillId="9" borderId="0" xfId="8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59" fillId="0" borderId="0" xfId="8" applyFont="1" applyBorder="1" applyAlignment="1">
      <alignment vertical="center"/>
    </xf>
    <xf numFmtId="0" fontId="64" fillId="9" borderId="0" xfId="8" applyFont="1" applyFill="1" applyBorder="1" applyAlignment="1">
      <alignment vertical="center"/>
    </xf>
    <xf numFmtId="0" fontId="0" fillId="9" borderId="69" xfId="0" applyFill="1" applyBorder="1">
      <alignment vertical="center"/>
    </xf>
    <xf numFmtId="0" fontId="0" fillId="9" borderId="70" xfId="0" applyFill="1" applyBorder="1">
      <alignment vertical="center"/>
    </xf>
    <xf numFmtId="0" fontId="0" fillId="9" borderId="71" xfId="0" applyFill="1" applyBorder="1">
      <alignment vertical="center"/>
    </xf>
    <xf numFmtId="0" fontId="0" fillId="9" borderId="72" xfId="0" applyFill="1" applyBorder="1">
      <alignment vertical="center"/>
    </xf>
    <xf numFmtId="0" fontId="0" fillId="9" borderId="73" xfId="0" applyFill="1" applyBorder="1">
      <alignment vertical="center"/>
    </xf>
    <xf numFmtId="0" fontId="0" fillId="9" borderId="74" xfId="0" applyFill="1" applyBorder="1">
      <alignment vertical="center"/>
    </xf>
    <xf numFmtId="0" fontId="0" fillId="9" borderId="75" xfId="0" applyFill="1" applyBorder="1">
      <alignment vertical="center"/>
    </xf>
    <xf numFmtId="0" fontId="0" fillId="9" borderId="76" xfId="0" applyFill="1" applyBorder="1">
      <alignment vertical="center"/>
    </xf>
    <xf numFmtId="0" fontId="10" fillId="0" borderId="0" xfId="8" applyFont="1" applyAlignment="1">
      <alignment horizontal="right"/>
    </xf>
    <xf numFmtId="0" fontId="10" fillId="9" borderId="0" xfId="8" applyFont="1" applyFill="1" applyAlignment="1">
      <alignment horizontal="center"/>
    </xf>
    <xf numFmtId="0" fontId="10" fillId="0" borderId="77" xfId="8" applyFont="1" applyBorder="1" applyAlignment="1">
      <alignment vertical="center"/>
    </xf>
    <xf numFmtId="0" fontId="62" fillId="0" borderId="77" xfId="8" applyFont="1" applyBorder="1" applyAlignment="1">
      <alignment horizontal="center" vertical="center"/>
    </xf>
    <xf numFmtId="38" fontId="53" fillId="0" borderId="77" xfId="1" applyFont="1" applyFill="1" applyBorder="1" applyAlignment="1">
      <alignment vertical="center"/>
    </xf>
    <xf numFmtId="0" fontId="10" fillId="0" borderId="77" xfId="8" applyFont="1" applyFill="1" applyBorder="1" applyAlignment="1">
      <alignment horizontal="right" vertical="center"/>
    </xf>
    <xf numFmtId="0" fontId="10" fillId="0" borderId="77" xfId="8" applyFont="1" applyFill="1" applyBorder="1" applyAlignment="1">
      <alignment vertical="center"/>
    </xf>
    <xf numFmtId="3" fontId="19" fillId="0" borderId="77" xfId="0" applyNumberFormat="1" applyFont="1" applyFill="1" applyBorder="1" applyAlignment="1">
      <alignment horizontal="center" vertical="center" readingOrder="1"/>
    </xf>
    <xf numFmtId="38" fontId="55" fillId="0" borderId="77" xfId="1" applyFont="1" applyFill="1" applyBorder="1" applyAlignment="1">
      <alignment vertical="center"/>
    </xf>
    <xf numFmtId="3" fontId="24" fillId="0" borderId="77" xfId="0" applyNumberFormat="1" applyFont="1" applyFill="1" applyBorder="1" applyAlignment="1">
      <alignment horizontal="right" vertical="center" readingOrder="1"/>
    </xf>
    <xf numFmtId="0" fontId="72" fillId="0" borderId="0" xfId="8" applyFont="1" applyAlignment="1">
      <alignment vertical="center"/>
    </xf>
    <xf numFmtId="0" fontId="63" fillId="0" borderId="0" xfId="8" applyFont="1" applyBorder="1" applyAlignment="1">
      <alignment vertical="center"/>
    </xf>
    <xf numFmtId="0" fontId="63" fillId="0" borderId="0" xfId="8" applyFont="1" applyAlignment="1">
      <alignment vertical="top"/>
    </xf>
    <xf numFmtId="0" fontId="24" fillId="0" borderId="0" xfId="0" applyFont="1" applyFill="1" applyBorder="1" applyAlignment="1">
      <alignment vertical="center" readingOrder="1"/>
    </xf>
    <xf numFmtId="0" fontId="51" fillId="0" borderId="0" xfId="0" applyFont="1" applyFill="1" applyBorder="1" applyAlignment="1">
      <alignment vertical="center" wrapText="1"/>
    </xf>
    <xf numFmtId="3" fontId="19" fillId="0" borderId="49" xfId="0" applyNumberFormat="1" applyFont="1" applyBorder="1" applyAlignment="1">
      <alignment horizontal="center" vertical="center" justifyLastLine="1" readingOrder="1"/>
    </xf>
    <xf numFmtId="0" fontId="62" fillId="0" borderId="30" xfId="8" applyFont="1" applyBorder="1" applyAlignment="1">
      <alignment vertical="center" justifyLastLine="1"/>
    </xf>
    <xf numFmtId="0" fontId="64" fillId="0" borderId="31" xfId="8" applyFont="1" applyBorder="1" applyAlignment="1">
      <alignment horizontal="right" vertical="center"/>
    </xf>
    <xf numFmtId="0" fontId="62" fillId="0" borderId="49" xfId="8" applyFont="1" applyBorder="1" applyAlignment="1">
      <alignment horizontal="center" vertical="center" justifyLastLine="1"/>
    </xf>
    <xf numFmtId="0" fontId="10" fillId="0" borderId="30" xfId="8" applyFont="1" applyBorder="1" applyAlignment="1">
      <alignment vertical="center"/>
    </xf>
    <xf numFmtId="0" fontId="24" fillId="0" borderId="78" xfId="0" applyFont="1" applyBorder="1" applyAlignment="1">
      <alignment horizontal="center" vertical="center" readingOrder="1"/>
    </xf>
    <xf numFmtId="0" fontId="10" fillId="0" borderId="79" xfId="8" applyFont="1" applyBorder="1" applyAlignment="1">
      <alignment vertical="center"/>
    </xf>
    <xf numFmtId="0" fontId="24" fillId="0" borderId="79" xfId="0" applyFont="1" applyBorder="1" applyAlignment="1">
      <alignment vertical="center" readingOrder="1"/>
    </xf>
    <xf numFmtId="0" fontId="10" fillId="0" borderId="80" xfId="8" applyFont="1" applyBorder="1" applyAlignment="1">
      <alignment vertical="center"/>
    </xf>
    <xf numFmtId="0" fontId="24" fillId="0" borderId="49" xfId="0" applyFont="1" applyBorder="1" applyAlignment="1">
      <alignment horizontal="center" vertical="center" readingOrder="1"/>
    </xf>
    <xf numFmtId="0" fontId="24" fillId="0" borderId="30" xfId="0" applyFont="1" applyBorder="1" applyAlignment="1">
      <alignment horizontal="right" vertical="center" readingOrder="1"/>
    </xf>
    <xf numFmtId="0" fontId="24" fillId="0" borderId="31" xfId="0" applyFont="1" applyBorder="1" applyAlignment="1">
      <alignment vertical="center" readingOrder="1"/>
    </xf>
    <xf numFmtId="0" fontId="10" fillId="0" borderId="81" xfId="8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81" xfId="0" applyFont="1" applyBorder="1" applyAlignment="1">
      <alignment horizontal="right" vertical="center" readingOrder="1"/>
    </xf>
    <xf numFmtId="0" fontId="24" fillId="0" borderId="30" xfId="0" applyFont="1" applyBorder="1" applyAlignment="1">
      <alignment vertical="center" readingOrder="1"/>
    </xf>
    <xf numFmtId="0" fontId="10" fillId="0" borderId="49" xfId="8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readingOrder="1"/>
    </xf>
    <xf numFmtId="0" fontId="10" fillId="0" borderId="30" xfId="8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 readingOrder="1"/>
    </xf>
    <xf numFmtId="0" fontId="24" fillId="0" borderId="81" xfId="0" applyFont="1" applyBorder="1" applyAlignment="1">
      <alignment horizontal="left" vertical="center" readingOrder="1"/>
    </xf>
    <xf numFmtId="0" fontId="24" fillId="0" borderId="49" xfId="0" applyFont="1" applyBorder="1" applyAlignment="1">
      <alignment horizontal="left" vertical="center" readingOrder="1"/>
    </xf>
    <xf numFmtId="0" fontId="10" fillId="0" borderId="82" xfId="8" applyFont="1" applyBorder="1" applyAlignment="1">
      <alignment vertical="center"/>
    </xf>
    <xf numFmtId="0" fontId="24" fillId="0" borderId="19" xfId="0" applyFont="1" applyBorder="1" applyAlignment="1">
      <alignment horizontal="left" vertical="center" readingOrder="1"/>
    </xf>
    <xf numFmtId="0" fontId="24" fillId="0" borderId="34" xfId="0" applyFont="1" applyBorder="1" applyAlignment="1">
      <alignment horizontal="left" vertical="center" readingOrder="1"/>
    </xf>
    <xf numFmtId="0" fontId="24" fillId="0" borderId="83" xfId="0" applyFont="1" applyBorder="1" applyAlignment="1">
      <alignment vertical="center" readingOrder="1"/>
    </xf>
    <xf numFmtId="0" fontId="24" fillId="0" borderId="81" xfId="0" applyFont="1" applyBorder="1" applyAlignment="1">
      <alignment vertical="center" readingOrder="1"/>
    </xf>
    <xf numFmtId="0" fontId="10" fillId="0" borderId="19" xfId="8" applyFont="1" applyBorder="1" applyAlignment="1">
      <alignment vertical="center"/>
    </xf>
    <xf numFmtId="0" fontId="24" fillId="0" borderId="19" xfId="0" applyFont="1" applyBorder="1" applyAlignment="1">
      <alignment horizontal="left" vertical="center" wrapText="1" readingOrder="1"/>
    </xf>
    <xf numFmtId="0" fontId="24" fillId="0" borderId="82" xfId="0" applyFont="1" applyBorder="1" applyAlignment="1">
      <alignment horizontal="left" vertical="center" wrapText="1" readingOrder="1"/>
    </xf>
    <xf numFmtId="0" fontId="24" fillId="0" borderId="83" xfId="0" applyFont="1" applyBorder="1" applyAlignment="1">
      <alignment horizontal="left" vertical="center" wrapText="1" readingOrder="1"/>
    </xf>
    <xf numFmtId="0" fontId="73" fillId="0" borderId="0" xfId="8" applyFont="1" applyAlignment="1">
      <alignment vertical="center"/>
    </xf>
    <xf numFmtId="0" fontId="47" fillId="0" borderId="0" xfId="0" applyFont="1" applyFill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47" fillId="0" borderId="57" xfId="0" applyFont="1" applyFill="1" applyBorder="1" applyAlignment="1">
      <alignment horizontal="right" vertical="center" readingOrder="1"/>
    </xf>
    <xf numFmtId="0" fontId="47" fillId="0" borderId="57" xfId="0" applyFont="1" applyFill="1" applyBorder="1" applyAlignment="1">
      <alignment horizontal="right" vertical="center" wrapText="1" readingOrder="1"/>
    </xf>
    <xf numFmtId="0" fontId="47" fillId="0" borderId="57" xfId="0" applyFont="1" applyFill="1" applyBorder="1" applyAlignment="1">
      <alignment horizontal="left" vertical="center" wrapText="1" readingOrder="1"/>
    </xf>
    <xf numFmtId="0" fontId="47" fillId="0" borderId="57" xfId="0" applyFont="1" applyFill="1" applyBorder="1" applyAlignment="1">
      <alignment vertical="center" readingOrder="1"/>
    </xf>
    <xf numFmtId="0" fontId="47" fillId="0" borderId="67" xfId="0" applyFont="1" applyFill="1" applyBorder="1" applyAlignment="1">
      <alignment vertical="center" readingOrder="1"/>
    </xf>
    <xf numFmtId="0" fontId="74" fillId="0" borderId="0" xfId="0" applyFont="1" applyFill="1">
      <alignment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>
      <alignment vertical="center"/>
    </xf>
    <xf numFmtId="0" fontId="9" fillId="1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10" borderId="5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10" borderId="7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75" fillId="0" borderId="0" xfId="0" applyFont="1" applyFill="1" applyBorder="1">
      <alignment vertical="center"/>
    </xf>
    <xf numFmtId="0" fontId="75" fillId="0" borderId="5" xfId="0" applyFont="1" applyFill="1" applyBorder="1">
      <alignment vertical="center"/>
    </xf>
    <xf numFmtId="38" fontId="28" fillId="4" borderId="17" xfId="3" applyFont="1" applyFill="1" applyBorder="1" applyAlignment="1" applyProtection="1">
      <alignment vertical="center" shrinkToFit="1"/>
      <protection locked="0"/>
    </xf>
    <xf numFmtId="38" fontId="35" fillId="7" borderId="13" xfId="3" applyFont="1" applyFill="1" applyBorder="1" applyAlignment="1">
      <alignment horizontal="center" vertical="center" shrinkToFit="1"/>
    </xf>
    <xf numFmtId="38" fontId="28" fillId="4" borderId="5" xfId="3" applyFont="1" applyFill="1" applyBorder="1" applyAlignment="1">
      <alignment vertical="center" shrinkToFit="1"/>
    </xf>
    <xf numFmtId="38" fontId="28" fillId="4" borderId="11" xfId="3" applyFont="1" applyFill="1" applyBorder="1" applyAlignment="1">
      <alignment vertical="center" shrinkToFit="1"/>
    </xf>
    <xf numFmtId="0" fontId="47" fillId="0" borderId="0" xfId="0" applyFont="1" applyFill="1" applyBorder="1" applyAlignment="1">
      <alignment vertical="center" readingOrder="1"/>
    </xf>
    <xf numFmtId="0" fontId="47" fillId="0" borderId="0" xfId="0" applyFont="1" applyFill="1" applyBorder="1" applyAlignment="1">
      <alignment vertical="center" wrapText="1"/>
    </xf>
    <xf numFmtId="177" fontId="59" fillId="4" borderId="64" xfId="0" applyNumberFormat="1" applyFont="1" applyFill="1" applyBorder="1" applyAlignment="1">
      <alignment vertical="center"/>
    </xf>
    <xf numFmtId="0" fontId="52" fillId="4" borderId="65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 readingOrder="1"/>
    </xf>
    <xf numFmtId="0" fontId="47" fillId="4" borderId="68" xfId="0" applyFont="1" applyFill="1" applyBorder="1" applyAlignment="1">
      <alignment vertical="center" readingOrder="1"/>
    </xf>
    <xf numFmtId="0" fontId="47" fillId="4" borderId="66" xfId="0" applyFont="1" applyFill="1" applyBorder="1" applyAlignment="1">
      <alignment vertical="center" readingOrder="1"/>
    </xf>
    <xf numFmtId="0" fontId="47" fillId="4" borderId="0" xfId="0" applyFont="1" applyFill="1" applyBorder="1" applyAlignment="1">
      <alignment vertical="center" readingOrder="1"/>
    </xf>
    <xf numFmtId="0" fontId="47" fillId="4" borderId="54" xfId="0" applyFont="1" applyFill="1" applyBorder="1" applyAlignment="1">
      <alignment vertical="center" readingOrder="1"/>
    </xf>
    <xf numFmtId="0" fontId="10" fillId="4" borderId="0" xfId="8" applyFont="1" applyFill="1" applyBorder="1" applyAlignment="1">
      <alignment vertical="center"/>
    </xf>
    <xf numFmtId="0" fontId="54" fillId="4" borderId="0" xfId="0" applyFont="1" applyFill="1" applyBorder="1" applyAlignment="1">
      <alignment vertical="center" readingOrder="1"/>
    </xf>
    <xf numFmtId="0" fontId="47" fillId="4" borderId="0" xfId="0" applyFont="1" applyFill="1" applyBorder="1" applyAlignment="1">
      <alignment vertical="center" wrapText="1"/>
    </xf>
    <xf numFmtId="0" fontId="63" fillId="4" borderId="54" xfId="8" applyFont="1" applyFill="1" applyBorder="1" applyAlignment="1">
      <alignment vertical="center"/>
    </xf>
    <xf numFmtId="0" fontId="54" fillId="4" borderId="61" xfId="0" applyFont="1" applyFill="1" applyBorder="1" applyAlignment="1">
      <alignment vertical="center" readingOrder="1"/>
    </xf>
    <xf numFmtId="0" fontId="20" fillId="4" borderId="61" xfId="0" applyFont="1" applyFill="1" applyBorder="1" applyAlignment="1">
      <alignment vertical="center" readingOrder="1"/>
    </xf>
    <xf numFmtId="0" fontId="47" fillId="4" borderId="61" xfId="0" applyFont="1" applyFill="1" applyBorder="1" applyAlignment="1">
      <alignment vertical="center" readingOrder="1"/>
    </xf>
    <xf numFmtId="0" fontId="10" fillId="4" borderId="61" xfId="8" applyFont="1" applyFill="1" applyBorder="1" applyAlignment="1">
      <alignment vertical="center"/>
    </xf>
    <xf numFmtId="0" fontId="47" fillId="4" borderId="63" xfId="0" applyFont="1" applyFill="1" applyBorder="1" applyAlignment="1">
      <alignment vertical="center" wrapText="1"/>
    </xf>
    <xf numFmtId="0" fontId="47" fillId="4" borderId="0" xfId="0" applyFont="1" applyFill="1" applyBorder="1" applyAlignment="1">
      <alignment vertical="center" wrapText="1" readingOrder="1"/>
    </xf>
    <xf numFmtId="3" fontId="54" fillId="4" borderId="5" xfId="0" applyNumberFormat="1" applyFont="1" applyFill="1" applyBorder="1" applyAlignment="1">
      <alignment vertical="center" readingOrder="1"/>
    </xf>
    <xf numFmtId="38" fontId="55" fillId="4" borderId="60" xfId="1" applyFont="1" applyFill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8" fillId="4" borderId="5" xfId="2" applyFont="1" applyFill="1" applyBorder="1" applyAlignment="1">
      <alignment horizontal="right" vertical="center"/>
    </xf>
    <xf numFmtId="0" fontId="18" fillId="4" borderId="0" xfId="2" applyFont="1" applyFill="1" applyBorder="1" applyAlignment="1">
      <alignment horizontal="right" vertical="center"/>
    </xf>
    <xf numFmtId="38" fontId="43" fillId="8" borderId="12" xfId="3" applyFont="1" applyFill="1" applyBorder="1" applyAlignment="1">
      <alignment vertical="center"/>
    </xf>
    <xf numFmtId="38" fontId="43" fillId="8" borderId="13" xfId="3" applyFont="1" applyFill="1" applyBorder="1" applyAlignment="1">
      <alignment vertical="center"/>
    </xf>
    <xf numFmtId="38" fontId="43" fillId="8" borderId="14" xfId="3" applyFont="1" applyFill="1" applyBorder="1" applyAlignment="1">
      <alignment vertical="center"/>
    </xf>
    <xf numFmtId="0" fontId="47" fillId="0" borderId="67" xfId="0" applyFont="1" applyBorder="1" applyAlignment="1">
      <alignment horizontal="center" vertical="center" readingOrder="1"/>
    </xf>
    <xf numFmtId="180" fontId="47" fillId="0" borderId="63" xfId="0" quotePrefix="1" applyNumberFormat="1" applyFont="1" applyBorder="1" applyAlignment="1">
      <alignment horizontal="left" vertical="center" readingOrder="1"/>
    </xf>
    <xf numFmtId="0" fontId="47" fillId="0" borderId="87" xfId="0" applyFont="1" applyBorder="1" applyAlignment="1">
      <alignment horizontal="center" vertical="center" readingOrder="1"/>
    </xf>
    <xf numFmtId="180" fontId="20" fillId="4" borderId="66" xfId="0" quotePrefix="1" applyNumberFormat="1" applyFont="1" applyFill="1" applyBorder="1" applyAlignment="1">
      <alignment horizontal="left" vertical="center" readingOrder="1"/>
    </xf>
    <xf numFmtId="41" fontId="28" fillId="4" borderId="5" xfId="3" applyNumberFormat="1" applyFont="1" applyFill="1" applyBorder="1" applyAlignment="1">
      <alignment vertical="center" shrinkToFit="1"/>
    </xf>
    <xf numFmtId="41" fontId="28" fillId="4" borderId="0" xfId="3" applyNumberFormat="1" applyFont="1" applyFill="1" applyBorder="1" applyAlignment="1">
      <alignment vertical="center" shrinkToFit="1"/>
    </xf>
    <xf numFmtId="0" fontId="7" fillId="0" borderId="0" xfId="8" applyFont="1" applyBorder="1" applyAlignment="1"/>
    <xf numFmtId="38" fontId="77" fillId="0" borderId="0" xfId="3" applyFont="1" applyAlignment="1">
      <alignment horizontal="right" vertical="center"/>
    </xf>
    <xf numFmtId="38" fontId="78" fillId="0" borderId="0" xfId="3" applyFont="1" applyFill="1" applyBorder="1" applyAlignment="1"/>
    <xf numFmtId="38" fontId="55" fillId="4" borderId="29" xfId="1" applyFont="1" applyFill="1" applyBorder="1" applyAlignment="1">
      <alignment vertical="center"/>
    </xf>
    <xf numFmtId="38" fontId="54" fillId="4" borderId="29" xfId="1" applyFont="1" applyFill="1" applyBorder="1" applyAlignment="1">
      <alignment vertical="center" readingOrder="1"/>
    </xf>
    <xf numFmtId="38" fontId="55" fillId="4" borderId="5" xfId="1" applyFont="1" applyFill="1" applyBorder="1" applyAlignment="1">
      <alignment vertical="center"/>
    </xf>
    <xf numFmtId="38" fontId="54" fillId="4" borderId="5" xfId="1" applyFont="1" applyFill="1" applyBorder="1" applyAlignment="1">
      <alignment vertical="center" readingOrder="1"/>
    </xf>
    <xf numFmtId="0" fontId="47" fillId="4" borderId="89" xfId="0" applyFont="1" applyFill="1" applyBorder="1" applyAlignment="1">
      <alignment vertical="center" readingOrder="1"/>
    </xf>
    <xf numFmtId="0" fontId="19" fillId="4" borderId="90" xfId="0" applyFont="1" applyFill="1" applyBorder="1" applyAlignment="1">
      <alignment vertical="center" wrapText="1" readingOrder="1"/>
    </xf>
    <xf numFmtId="0" fontId="19" fillId="4" borderId="91" xfId="0" applyFont="1" applyFill="1" applyBorder="1" applyAlignment="1">
      <alignment vertical="center" wrapText="1" readingOrder="1"/>
    </xf>
    <xf numFmtId="3" fontId="61" fillId="4" borderId="89" xfId="0" applyNumberFormat="1" applyFont="1" applyFill="1" applyBorder="1" applyAlignment="1">
      <alignment vertical="center" readingOrder="1"/>
    </xf>
    <xf numFmtId="3" fontId="33" fillId="4" borderId="90" xfId="0" applyNumberFormat="1" applyFont="1" applyFill="1" applyBorder="1" applyAlignment="1">
      <alignment vertical="center" readingOrder="1"/>
    </xf>
    <xf numFmtId="3" fontId="47" fillId="4" borderId="91" xfId="0" applyNumberFormat="1" applyFont="1" applyFill="1" applyBorder="1" applyAlignment="1">
      <alignment horizontal="right" vertical="center" wrapText="1" readingOrder="1"/>
    </xf>
    <xf numFmtId="0" fontId="47" fillId="0" borderId="89" xfId="0" applyFont="1" applyBorder="1" applyAlignment="1">
      <alignment horizontal="center" vertical="center" readingOrder="1"/>
    </xf>
    <xf numFmtId="0" fontId="20" fillId="4" borderId="90" xfId="0" applyFont="1" applyFill="1" applyBorder="1" applyAlignment="1">
      <alignment horizontal="left" vertical="center" readingOrder="1"/>
    </xf>
    <xf numFmtId="0" fontId="47" fillId="4" borderId="91" xfId="0" applyFont="1" applyFill="1" applyBorder="1" applyAlignment="1">
      <alignment vertical="center" readingOrder="1"/>
    </xf>
    <xf numFmtId="0" fontId="60" fillId="0" borderId="0" xfId="8" applyFont="1" applyBorder="1" applyAlignment="1">
      <alignment horizontal="distributed" vertical="center"/>
    </xf>
    <xf numFmtId="0" fontId="62" fillId="0" borderId="0" xfId="8" applyFont="1" applyBorder="1" applyAlignment="1">
      <alignment horizontal="distributed" vertical="center"/>
    </xf>
    <xf numFmtId="38" fontId="53" fillId="4" borderId="92" xfId="1" applyFont="1" applyFill="1" applyBorder="1" applyAlignment="1">
      <alignment vertical="center"/>
    </xf>
    <xf numFmtId="0" fontId="10" fillId="0" borderId="93" xfId="8" applyFont="1" applyFill="1" applyBorder="1" applyAlignment="1">
      <alignment horizontal="right" vertical="center"/>
    </xf>
    <xf numFmtId="38" fontId="53" fillId="4" borderId="94" xfId="1" applyFont="1" applyFill="1" applyBorder="1" applyAlignment="1">
      <alignment vertical="center"/>
    </xf>
    <xf numFmtId="0" fontId="10" fillId="0" borderId="95" xfId="8" applyFont="1" applyFill="1" applyBorder="1" applyAlignment="1">
      <alignment horizontal="right" vertical="center"/>
    </xf>
    <xf numFmtId="38" fontId="53" fillId="4" borderId="96" xfId="1" applyFont="1" applyFill="1" applyBorder="1" applyAlignment="1">
      <alignment vertical="center"/>
    </xf>
    <xf numFmtId="0" fontId="10" fillId="0" borderId="97" xfId="8" applyFont="1" applyFill="1" applyBorder="1" applyAlignment="1">
      <alignment horizontal="right" vertical="center"/>
    </xf>
    <xf numFmtId="38" fontId="53" fillId="4" borderId="98" xfId="1" applyFont="1" applyFill="1" applyBorder="1" applyAlignment="1">
      <alignment vertical="center"/>
    </xf>
    <xf numFmtId="0" fontId="10" fillId="0" borderId="99" xfId="8" applyFont="1" applyFill="1" applyBorder="1" applyAlignment="1">
      <alignment horizontal="right" vertical="center"/>
    </xf>
    <xf numFmtId="0" fontId="47" fillId="0" borderId="100" xfId="0" applyFont="1" applyFill="1" applyBorder="1" applyAlignment="1">
      <alignment vertical="center" readingOrder="1"/>
    </xf>
    <xf numFmtId="0" fontId="47" fillId="4" borderId="101" xfId="0" applyFont="1" applyFill="1" applyBorder="1" applyAlignment="1">
      <alignment vertical="center" readingOrder="1"/>
    </xf>
    <xf numFmtId="0" fontId="10" fillId="4" borderId="101" xfId="8" applyFont="1" applyFill="1" applyBorder="1" applyAlignment="1">
      <alignment vertical="center"/>
    </xf>
    <xf numFmtId="0" fontId="47" fillId="4" borderId="102" xfId="0" applyFont="1" applyFill="1" applyBorder="1" applyAlignment="1">
      <alignment vertical="center" wrapText="1"/>
    </xf>
    <xf numFmtId="0" fontId="47" fillId="0" borderId="103" xfId="0" applyFont="1" applyFill="1" applyBorder="1" applyAlignment="1">
      <alignment horizontal="center" vertical="center" readingOrder="1"/>
    </xf>
    <xf numFmtId="0" fontId="47" fillId="4" borderId="104" xfId="0" applyFont="1" applyFill="1" applyBorder="1" applyAlignment="1">
      <alignment vertical="center" wrapText="1" readingOrder="1"/>
    </xf>
    <xf numFmtId="0" fontId="47" fillId="0" borderId="98" xfId="0" applyFont="1" applyFill="1" applyBorder="1" applyAlignment="1">
      <alignment horizontal="center" vertical="center" wrapText="1" readingOrder="1"/>
    </xf>
    <xf numFmtId="0" fontId="47" fillId="4" borderId="25" xfId="0" applyFont="1" applyFill="1" applyBorder="1" applyAlignment="1">
      <alignment vertical="center" wrapText="1" readingOrder="1"/>
    </xf>
    <xf numFmtId="0" fontId="47" fillId="4" borderId="99" xfId="0" applyFont="1" applyFill="1" applyBorder="1" applyAlignment="1">
      <alignment vertical="center" wrapText="1" readingOrder="1"/>
    </xf>
    <xf numFmtId="180" fontId="54" fillId="4" borderId="66" xfId="0" quotePrefix="1" applyNumberFormat="1" applyFont="1" applyFill="1" applyBorder="1" applyAlignment="1">
      <alignment horizontal="left" vertical="center" readingOrder="1"/>
    </xf>
    <xf numFmtId="180" fontId="47" fillId="0" borderId="63" xfId="0" quotePrefix="1" applyNumberFormat="1" applyFont="1" applyFill="1" applyBorder="1" applyAlignment="1">
      <alignment horizontal="left" vertical="center" readingOrder="1"/>
    </xf>
    <xf numFmtId="0" fontId="0" fillId="9" borderId="0" xfId="0" applyFill="1" applyAlignment="1"/>
    <xf numFmtId="3" fontId="47" fillId="0" borderId="91" xfId="0" applyNumberFormat="1" applyFont="1" applyFill="1" applyBorder="1" applyAlignment="1">
      <alignment horizontal="right" vertical="center" wrapText="1" readingOrder="1"/>
    </xf>
    <xf numFmtId="0" fontId="47" fillId="0" borderId="101" xfId="0" applyFont="1" applyFill="1" applyBorder="1" applyAlignment="1">
      <alignment vertical="center" readingOrder="1"/>
    </xf>
    <xf numFmtId="38" fontId="19" fillId="5" borderId="6" xfId="3" applyFont="1" applyFill="1" applyBorder="1" applyAlignment="1">
      <alignment horizontal="center" vertical="center"/>
    </xf>
    <xf numFmtId="179" fontId="19" fillId="4" borderId="106" xfId="3" applyNumberFormat="1" applyFont="1" applyFill="1" applyBorder="1" applyAlignment="1">
      <alignment horizontal="left" vertical="center"/>
    </xf>
    <xf numFmtId="41" fontId="19" fillId="0" borderId="0" xfId="3" applyNumberFormat="1" applyFont="1" applyFill="1" applyBorder="1" applyAlignment="1">
      <alignment horizontal="left" vertical="center" shrinkToFit="1"/>
    </xf>
    <xf numFmtId="38" fontId="40" fillId="0" borderId="0" xfId="3" applyFont="1" applyBorder="1" applyAlignment="1">
      <alignment vertical="center"/>
    </xf>
    <xf numFmtId="38" fontId="29" fillId="5" borderId="87" xfId="3" applyFont="1" applyFill="1" applyBorder="1" applyAlignment="1">
      <alignment horizontal="center" vertical="center"/>
    </xf>
    <xf numFmtId="38" fontId="19" fillId="5" borderId="68" xfId="3" applyFont="1" applyFill="1" applyBorder="1" applyAlignment="1">
      <alignment horizontal="centerContinuous" vertical="center"/>
    </xf>
    <xf numFmtId="38" fontId="29" fillId="5" borderId="57" xfId="3" applyFont="1" applyFill="1" applyBorder="1" applyAlignment="1">
      <alignment horizontal="center" vertical="center"/>
    </xf>
    <xf numFmtId="38" fontId="29" fillId="0" borderId="108" xfId="3" applyFont="1" applyBorder="1" applyAlignment="1">
      <alignment horizontal="center" vertical="center"/>
    </xf>
    <xf numFmtId="38" fontId="29" fillId="0" borderId="55" xfId="3" applyFont="1" applyBorder="1" applyAlignment="1">
      <alignment horizontal="center" vertical="center"/>
    </xf>
    <xf numFmtId="38" fontId="29" fillId="0" borderId="109" xfId="3" applyFont="1" applyBorder="1" applyAlignment="1">
      <alignment horizontal="center" vertical="center"/>
    </xf>
    <xf numFmtId="41" fontId="28" fillId="0" borderId="0" xfId="3" applyNumberFormat="1" applyFont="1" applyFill="1" applyBorder="1" applyAlignment="1">
      <alignment horizontal="left" vertical="center" shrinkToFit="1"/>
    </xf>
    <xf numFmtId="38" fontId="29" fillId="0" borderId="0" xfId="3" applyFont="1" applyFill="1" applyBorder="1" applyAlignment="1">
      <alignment vertical="center" textRotation="255" shrinkToFit="1"/>
    </xf>
    <xf numFmtId="38" fontId="19" fillId="0" borderId="0" xfId="3" applyFont="1" applyFill="1" applyBorder="1" applyAlignment="1">
      <alignment horizontal="center" vertical="center"/>
    </xf>
    <xf numFmtId="41" fontId="28" fillId="0" borderId="0" xfId="3" applyNumberFormat="1" applyFont="1" applyFill="1" applyBorder="1" applyAlignment="1">
      <alignment vertical="center" shrinkToFit="1"/>
    </xf>
    <xf numFmtId="38" fontId="34" fillId="0" borderId="0" xfId="3" applyFont="1" applyFill="1" applyBorder="1" applyAlignment="1"/>
    <xf numFmtId="38" fontId="40" fillId="0" borderId="0" xfId="3" applyFont="1" applyFill="1" applyBorder="1" applyAlignment="1">
      <alignment vertical="center" wrapText="1" shrinkToFit="1"/>
    </xf>
    <xf numFmtId="41" fontId="37" fillId="0" borderId="0" xfId="3" applyNumberFormat="1" applyFont="1" applyFill="1" applyBorder="1" applyAlignment="1">
      <alignment horizontal="left" vertical="center" shrinkToFit="1"/>
    </xf>
    <xf numFmtId="41" fontId="39" fillId="0" borderId="0" xfId="3" applyNumberFormat="1" applyFont="1" applyFill="1" applyBorder="1" applyAlignment="1">
      <alignment horizontal="left" vertical="center" shrinkToFit="1"/>
    </xf>
    <xf numFmtId="0" fontId="79" fillId="0" borderId="0" xfId="2" applyFont="1" applyAlignment="1">
      <alignment vertical="center"/>
    </xf>
    <xf numFmtId="0" fontId="80" fillId="0" borderId="0" xfId="0" applyFont="1" applyFill="1">
      <alignment vertical="center"/>
    </xf>
    <xf numFmtId="0" fontId="81" fillId="3" borderId="0" xfId="0" applyFont="1" applyFill="1">
      <alignment vertical="center"/>
    </xf>
    <xf numFmtId="0" fontId="28" fillId="0" borderId="47" xfId="3" applyNumberFormat="1" applyFont="1" applyBorder="1" applyAlignment="1" applyProtection="1">
      <alignment horizontal="center" vertical="center" shrinkToFit="1"/>
      <protection locked="0"/>
    </xf>
    <xf numFmtId="38" fontId="19" fillId="5" borderId="40" xfId="3" applyFont="1" applyFill="1" applyBorder="1" applyAlignment="1">
      <alignment horizontal="center" vertical="center"/>
    </xf>
    <xf numFmtId="38" fontId="29" fillId="8" borderId="0" xfId="3" applyFont="1" applyFill="1" applyAlignment="1">
      <alignment vertical="center"/>
    </xf>
    <xf numFmtId="38" fontId="29" fillId="11" borderId="0" xfId="3" applyFont="1" applyFill="1" applyAlignment="1">
      <alignment vertical="center"/>
    </xf>
    <xf numFmtId="41" fontId="28" fillId="4" borderId="114" xfId="3" applyNumberFormat="1" applyFont="1" applyFill="1" applyBorder="1" applyAlignment="1">
      <alignment vertical="center" shrinkToFit="1"/>
    </xf>
    <xf numFmtId="41" fontId="28" fillId="4" borderId="101" xfId="3" applyNumberFormat="1" applyFont="1" applyFill="1" applyBorder="1" applyAlignment="1">
      <alignment vertical="center" shrinkToFit="1"/>
    </xf>
    <xf numFmtId="41" fontId="28" fillId="4" borderId="102" xfId="3" applyNumberFormat="1" applyFont="1" applyFill="1" applyBorder="1" applyAlignment="1">
      <alignment vertical="center" shrinkToFit="1"/>
    </xf>
    <xf numFmtId="38" fontId="29" fillId="5" borderId="103" xfId="3" applyFont="1" applyFill="1" applyBorder="1" applyAlignment="1">
      <alignment horizontal="center" vertical="center"/>
    </xf>
    <xf numFmtId="41" fontId="28" fillId="4" borderId="104" xfId="3" applyNumberFormat="1" applyFont="1" applyFill="1" applyBorder="1" applyAlignment="1">
      <alignment vertical="center" shrinkToFit="1"/>
    </xf>
    <xf numFmtId="38" fontId="29" fillId="5" borderId="98" xfId="3" applyFont="1" applyFill="1" applyBorder="1" applyAlignment="1">
      <alignment horizontal="center" vertical="center"/>
    </xf>
    <xf numFmtId="38" fontId="19" fillId="5" borderId="26" xfId="3" applyFont="1" applyFill="1" applyBorder="1" applyAlignment="1">
      <alignment horizontal="center" vertical="center"/>
    </xf>
    <xf numFmtId="41" fontId="28" fillId="4" borderId="24" xfId="3" applyNumberFormat="1" applyFont="1" applyFill="1" applyBorder="1" applyAlignment="1">
      <alignment vertical="center" shrinkToFit="1"/>
    </xf>
    <xf numFmtId="41" fontId="28" fillId="4" borderId="25" xfId="3" applyNumberFormat="1" applyFont="1" applyFill="1" applyBorder="1" applyAlignment="1">
      <alignment vertical="center" shrinkToFit="1"/>
    </xf>
    <xf numFmtId="41" fontId="28" fillId="4" borderId="99" xfId="3" applyNumberFormat="1" applyFont="1" applyFill="1" applyBorder="1" applyAlignment="1">
      <alignment vertical="center" shrinkToFit="1"/>
    </xf>
    <xf numFmtId="38" fontId="35" fillId="7" borderId="115" xfId="3" applyFont="1" applyFill="1" applyBorder="1" applyAlignment="1">
      <alignment horizontal="center" vertical="center" shrinkToFit="1"/>
    </xf>
    <xf numFmtId="38" fontId="28" fillId="4" borderId="116" xfId="3" applyFont="1" applyFill="1" applyBorder="1" applyAlignment="1">
      <alignment vertical="center" shrinkToFit="1"/>
    </xf>
    <xf numFmtId="38" fontId="35" fillId="7" borderId="117" xfId="3" applyFont="1" applyFill="1" applyBorder="1" applyAlignment="1">
      <alignment horizontal="center" vertical="center" shrinkToFit="1"/>
    </xf>
    <xf numFmtId="38" fontId="28" fillId="4" borderId="116" xfId="3" applyFont="1" applyFill="1" applyBorder="1" applyAlignment="1" applyProtection="1">
      <alignment vertical="center" shrinkToFit="1"/>
      <protection locked="0"/>
    </xf>
    <xf numFmtId="38" fontId="35" fillId="7" borderId="118" xfId="3" applyFont="1" applyFill="1" applyBorder="1" applyAlignment="1">
      <alignment horizontal="center" vertical="center" shrinkToFit="1"/>
    </xf>
    <xf numFmtId="38" fontId="35" fillId="7" borderId="119" xfId="3" applyFont="1" applyFill="1" applyBorder="1" applyAlignment="1">
      <alignment horizontal="center" vertical="center" shrinkToFit="1"/>
    </xf>
    <xf numFmtId="38" fontId="28" fillId="4" borderId="120" xfId="3" applyFont="1" applyFill="1" applyBorder="1" applyAlignment="1">
      <alignment vertical="center" shrinkToFit="1"/>
    </xf>
    <xf numFmtId="38" fontId="36" fillId="0" borderId="121" xfId="3" applyFont="1" applyBorder="1" applyAlignment="1">
      <alignment vertical="center" shrinkToFit="1"/>
    </xf>
    <xf numFmtId="38" fontId="28" fillId="4" borderId="122" xfId="3" applyFont="1" applyFill="1" applyBorder="1" applyAlignment="1">
      <alignment vertical="center" shrinkToFit="1"/>
    </xf>
    <xf numFmtId="38" fontId="36" fillId="0" borderId="96" xfId="3" applyFont="1" applyBorder="1" applyAlignment="1">
      <alignment vertical="center" shrinkToFit="1"/>
    </xf>
    <xf numFmtId="38" fontId="28" fillId="4" borderId="123" xfId="3" applyFont="1" applyFill="1" applyBorder="1" applyAlignment="1">
      <alignment vertical="center" shrinkToFit="1"/>
    </xf>
    <xf numFmtId="38" fontId="35" fillId="7" borderId="124" xfId="3" applyFont="1" applyFill="1" applyBorder="1" applyAlignment="1">
      <alignment horizontal="center" vertical="center" wrapText="1"/>
    </xf>
    <xf numFmtId="38" fontId="28" fillId="4" borderId="125" xfId="3" applyFont="1" applyFill="1" applyBorder="1" applyAlignment="1">
      <alignment vertical="center" shrinkToFit="1"/>
    </xf>
    <xf numFmtId="38" fontId="35" fillId="7" borderId="125" xfId="3" applyFont="1" applyFill="1" applyBorder="1" applyAlignment="1">
      <alignment horizontal="center" vertical="center" wrapText="1"/>
    </xf>
    <xf numFmtId="38" fontId="35" fillId="7" borderId="126" xfId="3" applyFont="1" applyFill="1" applyBorder="1" applyAlignment="1">
      <alignment horizontal="center" vertical="center" wrapText="1"/>
    </xf>
    <xf numFmtId="38" fontId="35" fillId="7" borderId="127" xfId="3" applyFont="1" applyFill="1" applyBorder="1" applyAlignment="1">
      <alignment horizontal="center" vertical="center" wrapText="1"/>
    </xf>
    <xf numFmtId="38" fontId="28" fillId="4" borderId="128" xfId="3" applyFont="1" applyFill="1" applyBorder="1" applyAlignment="1">
      <alignment vertical="center" shrinkToFit="1"/>
    </xf>
    <xf numFmtId="38" fontId="29" fillId="5" borderId="129" xfId="3" applyFont="1" applyFill="1" applyBorder="1" applyAlignment="1">
      <alignment horizontal="center" vertical="center" wrapText="1"/>
    </xf>
    <xf numFmtId="38" fontId="28" fillId="6" borderId="130" xfId="3" applyFont="1" applyFill="1" applyBorder="1" applyAlignment="1">
      <alignment horizontal="right" vertical="center" wrapText="1" shrinkToFit="1"/>
    </xf>
    <xf numFmtId="38" fontId="29" fillId="5" borderId="130" xfId="3" applyFont="1" applyFill="1" applyBorder="1" applyAlignment="1">
      <alignment horizontal="center" vertical="center" wrapText="1"/>
    </xf>
    <xf numFmtId="38" fontId="28" fillId="6" borderId="106" xfId="3" applyFont="1" applyFill="1" applyBorder="1" applyAlignment="1">
      <alignment horizontal="right" vertical="center" wrapText="1" shrinkToFit="1"/>
    </xf>
    <xf numFmtId="38" fontId="31" fillId="9" borderId="131" xfId="3" applyFont="1" applyFill="1" applyBorder="1" applyAlignment="1" applyProtection="1">
      <alignment horizontal="center" vertical="center"/>
      <protection locked="0"/>
    </xf>
    <xf numFmtId="38" fontId="19" fillId="5" borderId="136" xfId="3" applyFont="1" applyFill="1" applyBorder="1" applyAlignment="1">
      <alignment horizontal="centerContinuous" vertical="center"/>
    </xf>
    <xf numFmtId="38" fontId="19" fillId="5" borderId="137" xfId="3" applyFont="1" applyFill="1" applyBorder="1" applyAlignment="1">
      <alignment horizontal="centerContinuous" vertical="center"/>
    </xf>
    <xf numFmtId="176" fontId="28" fillId="0" borderId="138" xfId="3" applyNumberFormat="1" applyFont="1" applyBorder="1" applyAlignment="1" applyProtection="1">
      <alignment vertical="center" shrinkToFit="1"/>
      <protection locked="0"/>
    </xf>
    <xf numFmtId="176" fontId="28" fillId="0" borderId="139" xfId="3" applyNumberFormat="1" applyFont="1" applyBorder="1" applyAlignment="1" applyProtection="1">
      <alignment vertical="center" shrinkToFit="1"/>
      <protection locked="0"/>
    </xf>
    <xf numFmtId="0" fontId="28" fillId="0" borderId="143" xfId="3" applyNumberFormat="1" applyFont="1" applyBorder="1" applyAlignment="1" applyProtection="1">
      <alignment horizontal="right" vertical="center" shrinkToFit="1"/>
      <protection locked="0"/>
    </xf>
    <xf numFmtId="176" fontId="28" fillId="0" borderId="144" xfId="3" applyNumberFormat="1" applyFont="1" applyBorder="1" applyAlignment="1" applyProtection="1">
      <alignment vertical="center" shrinkToFit="1"/>
      <protection locked="0"/>
    </xf>
    <xf numFmtId="0" fontId="28" fillId="0" borderId="142" xfId="3" applyNumberFormat="1" applyFont="1" applyBorder="1" applyAlignment="1" applyProtection="1">
      <alignment horizontal="right" vertical="center" shrinkToFit="1"/>
      <protection locked="0"/>
    </xf>
    <xf numFmtId="176" fontId="28" fillId="0" borderId="145" xfId="3" applyNumberFormat="1" applyFont="1" applyBorder="1" applyAlignment="1" applyProtection="1">
      <alignment vertical="center" shrinkToFit="1"/>
      <protection locked="0"/>
    </xf>
    <xf numFmtId="38" fontId="19" fillId="5" borderId="146" xfId="3" applyFont="1" applyFill="1" applyBorder="1" applyAlignment="1">
      <alignment horizontal="centerContinuous" vertical="center"/>
    </xf>
    <xf numFmtId="38" fontId="19" fillId="5" borderId="147" xfId="3" applyFont="1" applyFill="1" applyBorder="1" applyAlignment="1">
      <alignment horizontal="centerContinuous" vertical="center"/>
    </xf>
    <xf numFmtId="176" fontId="28" fillId="0" borderId="148" xfId="3" applyNumberFormat="1" applyFont="1" applyBorder="1" applyAlignment="1" applyProtection="1">
      <alignment vertical="center" shrinkToFit="1"/>
      <protection locked="0"/>
    </xf>
    <xf numFmtId="176" fontId="28" fillId="0" borderId="81" xfId="3" applyNumberFormat="1" applyFont="1" applyBorder="1" applyAlignment="1" applyProtection="1">
      <alignment vertical="center" shrinkToFit="1"/>
      <protection locked="0"/>
    </xf>
    <xf numFmtId="176" fontId="28" fillId="0" borderId="149" xfId="3" applyNumberFormat="1" applyFont="1" applyBorder="1" applyAlignment="1" applyProtection="1">
      <alignment vertical="center" shrinkToFit="1"/>
      <protection locked="0"/>
    </xf>
    <xf numFmtId="38" fontId="19" fillId="5" borderId="28" xfId="3" applyFont="1" applyFill="1" applyBorder="1" applyAlignment="1">
      <alignment horizontal="centerContinuous" vertical="center"/>
    </xf>
    <xf numFmtId="38" fontId="19" fillId="5" borderId="151" xfId="3" applyFont="1" applyFill="1" applyBorder="1" applyAlignment="1">
      <alignment horizontal="centerContinuous" vertical="center"/>
    </xf>
    <xf numFmtId="0" fontId="28" fillId="0" borderId="152" xfId="3" applyNumberFormat="1" applyFont="1" applyBorder="1" applyAlignment="1" applyProtection="1">
      <alignment horizontal="right" vertical="center" shrinkToFit="1"/>
      <protection locked="0"/>
    </xf>
    <xf numFmtId="0" fontId="28" fillId="0" borderId="30" xfId="3" applyNumberFormat="1" applyFont="1" applyBorder="1" applyAlignment="1" applyProtection="1">
      <alignment horizontal="right" vertical="center" shrinkToFit="1"/>
      <protection locked="0"/>
    </xf>
    <xf numFmtId="0" fontId="28" fillId="0" borderId="140" xfId="3" applyNumberFormat="1" applyFont="1" applyBorder="1" applyAlignment="1" applyProtection="1">
      <alignment horizontal="right" vertical="center" shrinkToFit="1"/>
      <protection locked="0"/>
    </xf>
    <xf numFmtId="38" fontId="19" fillId="5" borderId="133" xfId="3" applyFont="1" applyFill="1" applyBorder="1" applyAlignment="1">
      <alignment horizontal="center" vertical="center"/>
    </xf>
    <xf numFmtId="0" fontId="28" fillId="0" borderId="30" xfId="3" applyNumberFormat="1" applyFont="1" applyBorder="1" applyAlignment="1" applyProtection="1">
      <alignment horizontal="center" vertical="center" shrinkToFit="1"/>
      <protection locked="0"/>
    </xf>
    <xf numFmtId="38" fontId="19" fillId="5" borderId="58" xfId="3" applyFont="1" applyFill="1" applyBorder="1" applyAlignment="1">
      <alignment vertical="center"/>
    </xf>
    <xf numFmtId="38" fontId="19" fillId="5" borderId="66" xfId="3" applyFont="1" applyFill="1" applyBorder="1" applyAlignment="1">
      <alignment horizontal="centerContinuous" vertical="center"/>
    </xf>
    <xf numFmtId="38" fontId="19" fillId="5" borderId="54" xfId="3" applyFont="1" applyFill="1" applyBorder="1" applyAlignment="1">
      <alignment horizontal="centerContinuous" vertical="center"/>
    </xf>
    <xf numFmtId="38" fontId="19" fillId="5" borderId="155" xfId="3" applyFont="1" applyFill="1" applyBorder="1" applyAlignment="1">
      <alignment horizontal="center" vertical="center"/>
    </xf>
    <xf numFmtId="38" fontId="19" fillId="5" borderId="156" xfId="3" applyFont="1" applyFill="1" applyBorder="1" applyAlignment="1">
      <alignment horizontal="center" vertical="center"/>
    </xf>
    <xf numFmtId="38" fontId="19" fillId="5" borderId="157" xfId="3" applyFont="1" applyFill="1" applyBorder="1" applyAlignment="1">
      <alignment vertical="center"/>
    </xf>
    <xf numFmtId="38" fontId="28" fillId="0" borderId="158" xfId="1" applyFont="1" applyBorder="1" applyAlignment="1" applyProtection="1">
      <alignment horizontal="right" vertical="center" shrinkToFit="1"/>
      <protection locked="0"/>
    </xf>
    <xf numFmtId="38" fontId="28" fillId="0" borderId="159" xfId="1" applyFont="1" applyBorder="1" applyAlignment="1" applyProtection="1">
      <alignment horizontal="right" vertical="center" shrinkToFit="1"/>
      <protection locked="0"/>
    </xf>
    <xf numFmtId="38" fontId="28" fillId="0" borderId="159" xfId="1" applyFont="1" applyBorder="1" applyAlignment="1" applyProtection="1">
      <alignment horizontal="center" vertical="center" shrinkToFit="1"/>
      <protection locked="0"/>
    </xf>
    <xf numFmtId="38" fontId="28" fillId="0" borderId="160" xfId="1" applyFont="1" applyBorder="1" applyAlignment="1" applyProtection="1">
      <alignment horizontal="center" vertical="center" shrinkToFit="1"/>
      <protection locked="0"/>
    </xf>
    <xf numFmtId="38" fontId="82" fillId="3" borderId="0" xfId="3" applyFont="1" applyFill="1" applyAlignment="1">
      <alignment vertical="center"/>
    </xf>
    <xf numFmtId="176" fontId="28" fillId="0" borderId="161" xfId="3" applyNumberFormat="1" applyFont="1" applyBorder="1" applyAlignment="1" applyProtection="1">
      <alignment vertical="center" shrinkToFit="1"/>
      <protection locked="0"/>
    </xf>
    <xf numFmtId="38" fontId="83" fillId="7" borderId="126" xfId="3" applyFont="1" applyFill="1" applyBorder="1" applyAlignment="1">
      <alignment horizontal="center" vertical="center" wrapText="1"/>
    </xf>
    <xf numFmtId="38" fontId="19" fillId="5" borderId="133" xfId="3" applyFont="1" applyFill="1" applyBorder="1" applyAlignment="1">
      <alignment horizontal="center" vertical="center"/>
    </xf>
    <xf numFmtId="0" fontId="28" fillId="0" borderId="30" xfId="3" applyNumberFormat="1" applyFont="1" applyBorder="1" applyAlignment="1" applyProtection="1">
      <alignment horizontal="center" vertical="center" shrinkToFit="1"/>
      <protection locked="0"/>
    </xf>
    <xf numFmtId="0" fontId="28" fillId="0" borderId="47" xfId="3" applyNumberFormat="1" applyFont="1" applyBorder="1" applyAlignment="1" applyProtection="1">
      <alignment horizontal="center" vertical="center" shrinkToFit="1"/>
      <protection locked="0"/>
    </xf>
    <xf numFmtId="38" fontId="19" fillId="5" borderId="40" xfId="3" applyFont="1" applyFill="1" applyBorder="1" applyAlignment="1">
      <alignment horizontal="center" vertical="center"/>
    </xf>
    <xf numFmtId="38" fontId="19" fillId="5" borderId="1" xfId="3" applyFont="1" applyFill="1" applyBorder="1" applyAlignment="1">
      <alignment horizontal="center" vertical="center"/>
    </xf>
    <xf numFmtId="38" fontId="84" fillId="0" borderId="68" xfId="3" applyFont="1" applyBorder="1" applyAlignment="1" applyProtection="1">
      <alignment horizontal="left" vertical="center"/>
      <protection locked="0"/>
    </xf>
    <xf numFmtId="38" fontId="29" fillId="0" borderId="0" xfId="3" applyFont="1" applyBorder="1" applyAlignment="1">
      <alignment horizontal="centerContinuous" vertical="center"/>
    </xf>
    <xf numFmtId="38" fontId="28" fillId="0" borderId="0" xfId="3" applyFont="1" applyBorder="1" applyAlignment="1" applyProtection="1">
      <alignment horizontal="centerContinuous" vertical="distributed"/>
      <protection locked="0"/>
    </xf>
    <xf numFmtId="38" fontId="28" fillId="0" borderId="68" xfId="3" applyFont="1" applyBorder="1" applyAlignment="1" applyProtection="1">
      <alignment horizontal="center" vertical="center"/>
      <protection locked="0"/>
    </xf>
    <xf numFmtId="38" fontId="19" fillId="5" borderId="132" xfId="3" applyFont="1" applyFill="1" applyBorder="1" applyAlignment="1">
      <alignment horizontal="center" vertical="center"/>
    </xf>
    <xf numFmtId="38" fontId="19" fillId="5" borderId="133" xfId="3" applyFont="1" applyFill="1" applyBorder="1" applyAlignment="1">
      <alignment horizontal="center" vertical="center"/>
    </xf>
    <xf numFmtId="38" fontId="19" fillId="5" borderId="134" xfId="3" applyFont="1" applyFill="1" applyBorder="1" applyAlignment="1">
      <alignment horizontal="center" vertical="center"/>
    </xf>
    <xf numFmtId="38" fontId="19" fillId="5" borderId="150" xfId="3" applyFont="1" applyFill="1" applyBorder="1" applyAlignment="1">
      <alignment horizontal="center" vertical="center"/>
    </xf>
    <xf numFmtId="38" fontId="19" fillId="5" borderId="135" xfId="3" applyFont="1" applyFill="1" applyBorder="1" applyAlignment="1">
      <alignment horizontal="center" vertical="center"/>
    </xf>
    <xf numFmtId="38" fontId="43" fillId="8" borderId="12" xfId="3" applyFont="1" applyFill="1" applyBorder="1" applyAlignment="1">
      <alignment horizontal="left" vertical="center"/>
    </xf>
    <xf numFmtId="38" fontId="43" fillId="8" borderId="13" xfId="3" applyFont="1" applyFill="1" applyBorder="1" applyAlignment="1">
      <alignment horizontal="left" vertical="center"/>
    </xf>
    <xf numFmtId="38" fontId="43" fillId="8" borderId="14" xfId="3" applyFont="1" applyFill="1" applyBorder="1" applyAlignment="1">
      <alignment horizontal="left" vertical="center"/>
    </xf>
    <xf numFmtId="38" fontId="76" fillId="0" borderId="0" xfId="3" applyFont="1" applyAlignment="1">
      <alignment horizontal="left" vertical="top" wrapText="1"/>
    </xf>
    <xf numFmtId="0" fontId="32" fillId="0" borderId="5" xfId="3" applyNumberFormat="1" applyFont="1" applyBorder="1" applyAlignment="1" applyProtection="1">
      <alignment horizontal="right" vertical="center"/>
      <protection locked="0"/>
    </xf>
    <xf numFmtId="0" fontId="32" fillId="0" borderId="0" xfId="3" applyNumberFormat="1" applyFont="1" applyBorder="1" applyAlignment="1" applyProtection="1">
      <alignment horizontal="right" vertical="center"/>
      <protection locked="0"/>
    </xf>
    <xf numFmtId="38" fontId="19" fillId="5" borderId="89" xfId="3" applyFont="1" applyFill="1" applyBorder="1" applyAlignment="1">
      <alignment horizontal="center" vertical="center"/>
    </xf>
    <xf numFmtId="38" fontId="19" fillId="5" borderId="105" xfId="3" applyFont="1" applyFill="1" applyBorder="1" applyAlignment="1">
      <alignment horizontal="center" vertical="center"/>
    </xf>
    <xf numFmtId="38" fontId="19" fillId="5" borderId="100" xfId="3" applyFont="1" applyFill="1" applyBorder="1" applyAlignment="1">
      <alignment horizontal="center" vertical="center"/>
    </xf>
    <xf numFmtId="38" fontId="19" fillId="5" borderId="113" xfId="3" applyFont="1" applyFill="1" applyBorder="1" applyAlignment="1">
      <alignment horizontal="center" vertical="center"/>
    </xf>
    <xf numFmtId="38" fontId="76" fillId="0" borderId="0" xfId="3" applyFont="1" applyBorder="1" applyAlignment="1">
      <alignment horizontal="left" vertical="center" wrapText="1" shrinkToFit="1"/>
    </xf>
    <xf numFmtId="41" fontId="28" fillId="0" borderId="30" xfId="3" applyNumberFormat="1" applyFont="1" applyBorder="1" applyAlignment="1" applyProtection="1">
      <alignment horizontal="left" vertical="center" shrinkToFit="1"/>
      <protection locked="0"/>
    </xf>
    <xf numFmtId="41" fontId="28" fillId="0" borderId="45" xfId="3" applyNumberFormat="1" applyFont="1" applyBorder="1" applyAlignment="1" applyProtection="1">
      <alignment horizontal="left" vertical="center" shrinkToFit="1"/>
      <protection locked="0"/>
    </xf>
    <xf numFmtId="41" fontId="28" fillId="0" borderId="46" xfId="3" applyNumberFormat="1" applyFont="1" applyBorder="1" applyAlignment="1" applyProtection="1">
      <alignment horizontal="left" vertical="center" shrinkToFit="1"/>
      <protection locked="0"/>
    </xf>
    <xf numFmtId="41" fontId="28" fillId="0" borderId="56" xfId="3" applyNumberFormat="1" applyFont="1" applyBorder="1" applyAlignment="1" applyProtection="1">
      <alignment horizontal="left" vertical="center" shrinkToFit="1"/>
      <protection locked="0"/>
    </xf>
    <xf numFmtId="0" fontId="28" fillId="0" borderId="30" xfId="3" applyNumberFormat="1" applyFont="1" applyBorder="1" applyAlignment="1" applyProtection="1">
      <alignment horizontal="center" vertical="center" shrinkToFit="1"/>
      <protection locked="0"/>
    </xf>
    <xf numFmtId="0" fontId="28" fillId="0" borderId="47" xfId="3" applyNumberFormat="1" applyFont="1" applyBorder="1" applyAlignment="1" applyProtection="1">
      <alignment horizontal="center" vertical="center" shrinkToFit="1"/>
      <protection locked="0"/>
    </xf>
    <xf numFmtId="41" fontId="19" fillId="4" borderId="107" xfId="3" applyNumberFormat="1" applyFont="1" applyFill="1" applyBorder="1" applyAlignment="1">
      <alignment horizontal="left" vertical="center" shrinkToFit="1"/>
    </xf>
    <xf numFmtId="41" fontId="19" fillId="4" borderId="90" xfId="3" applyNumberFormat="1" applyFont="1" applyFill="1" applyBorder="1" applyAlignment="1">
      <alignment horizontal="left" vertical="center" shrinkToFit="1"/>
    </xf>
    <xf numFmtId="41" fontId="19" fillId="4" borderId="91" xfId="3" applyNumberFormat="1" applyFont="1" applyFill="1" applyBorder="1" applyAlignment="1">
      <alignment horizontal="left" vertical="center" shrinkToFit="1"/>
    </xf>
    <xf numFmtId="38" fontId="19" fillId="5" borderId="39" xfId="3" applyFont="1" applyFill="1" applyBorder="1" applyAlignment="1">
      <alignment horizontal="center" vertical="center"/>
    </xf>
    <xf numFmtId="38" fontId="19" fillId="5" borderId="40" xfId="3" applyFont="1" applyFill="1" applyBorder="1" applyAlignment="1">
      <alignment horizontal="center" vertical="center"/>
    </xf>
    <xf numFmtId="38" fontId="19" fillId="5" borderId="1" xfId="3" applyFont="1" applyFill="1" applyBorder="1" applyAlignment="1">
      <alignment horizontal="center" vertical="center"/>
    </xf>
    <xf numFmtId="38" fontId="19" fillId="5" borderId="8" xfId="3" applyFont="1" applyFill="1" applyBorder="1" applyAlignment="1">
      <alignment horizontal="center" vertical="center"/>
    </xf>
    <xf numFmtId="41" fontId="28" fillId="0" borderId="3" xfId="3" applyNumberFormat="1" applyFont="1" applyBorder="1" applyAlignment="1" applyProtection="1">
      <alignment horizontal="left" vertical="center" shrinkToFit="1"/>
      <protection locked="0"/>
    </xf>
    <xf numFmtId="41" fontId="28" fillId="0" borderId="10" xfId="3" applyNumberFormat="1" applyFont="1" applyBorder="1" applyAlignment="1" applyProtection="1">
      <alignment horizontal="left" vertical="center" shrinkToFit="1"/>
      <protection locked="0"/>
    </xf>
    <xf numFmtId="41" fontId="28" fillId="0" borderId="9" xfId="3" applyNumberFormat="1" applyFont="1" applyBorder="1" applyAlignment="1" applyProtection="1">
      <alignment horizontal="left" vertical="center" shrinkToFit="1"/>
      <protection locked="0"/>
    </xf>
    <xf numFmtId="41" fontId="28" fillId="0" borderId="154" xfId="3" applyNumberFormat="1" applyFont="1" applyBorder="1" applyAlignment="1" applyProtection="1">
      <alignment horizontal="left" vertical="center" shrinkToFit="1"/>
      <protection locked="0"/>
    </xf>
    <xf numFmtId="0" fontId="28" fillId="0" borderId="3" xfId="3" applyNumberFormat="1" applyFont="1" applyBorder="1" applyAlignment="1" applyProtection="1">
      <alignment horizontal="center" vertical="center" shrinkToFit="1"/>
      <protection locked="0"/>
    </xf>
    <xf numFmtId="0" fontId="28" fillId="0" borderId="4" xfId="3" applyNumberFormat="1" applyFont="1" applyBorder="1" applyAlignment="1" applyProtection="1">
      <alignment horizontal="center" vertical="center" shrinkToFit="1"/>
      <protection locked="0"/>
    </xf>
    <xf numFmtId="41" fontId="28" fillId="0" borderId="110" xfId="3" applyNumberFormat="1" applyFont="1" applyBorder="1" applyAlignment="1" applyProtection="1">
      <alignment horizontal="left" vertical="center" shrinkToFit="1"/>
      <protection locked="0"/>
    </xf>
    <xf numFmtId="41" fontId="28" fillId="0" borderId="111" xfId="3" applyNumberFormat="1" applyFont="1" applyBorder="1" applyAlignment="1" applyProtection="1">
      <alignment horizontal="left" vertical="center" shrinkToFit="1"/>
      <protection locked="0"/>
    </xf>
    <xf numFmtId="41" fontId="28" fillId="0" borderId="112" xfId="3" applyNumberFormat="1" applyFont="1" applyBorder="1" applyAlignment="1" applyProtection="1">
      <alignment horizontal="left" vertical="center" shrinkToFit="1"/>
      <protection locked="0"/>
    </xf>
    <xf numFmtId="41" fontId="28" fillId="0" borderId="153" xfId="3" applyNumberFormat="1" applyFont="1" applyBorder="1" applyAlignment="1" applyProtection="1">
      <alignment horizontal="left" vertical="center" shrinkToFit="1"/>
      <protection locked="0"/>
    </xf>
    <xf numFmtId="0" fontId="28" fillId="0" borderId="140" xfId="3" applyNumberFormat="1" applyFont="1" applyBorder="1" applyAlignment="1" applyProtection="1">
      <alignment horizontal="center" vertical="center" shrinkToFit="1"/>
      <protection locked="0"/>
    </xf>
    <xf numFmtId="0" fontId="28" fillId="0" borderId="141" xfId="3" applyNumberFormat="1" applyFont="1" applyBorder="1" applyAlignment="1" applyProtection="1">
      <alignment horizontal="center" vertical="center" shrinkToFit="1"/>
      <protection locked="0"/>
    </xf>
    <xf numFmtId="178" fontId="20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178" fontId="20" fillId="4" borderId="0" xfId="2" applyNumberFormat="1" applyFont="1" applyFill="1" applyBorder="1" applyAlignment="1" applyProtection="1">
      <alignment horizontal="left" vertical="center" indent="1" shrinkToFit="1"/>
      <protection locked="0"/>
    </xf>
    <xf numFmtId="178" fontId="20" fillId="4" borderId="6" xfId="2" applyNumberFormat="1" applyFont="1" applyFill="1" applyBorder="1" applyAlignment="1" applyProtection="1">
      <alignment horizontal="left" vertical="center" indent="1" shrinkToFit="1"/>
      <protection locked="0"/>
    </xf>
    <xf numFmtId="0" fontId="14" fillId="0" borderId="0" xfId="2" applyFont="1" applyBorder="1" applyAlignment="1" applyProtection="1">
      <alignment horizontal="right" vertical="center"/>
      <protection locked="0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 shrinkToFit="1"/>
    </xf>
    <xf numFmtId="0" fontId="19" fillId="5" borderId="2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4" xfId="2" applyFont="1" applyFill="1" applyBorder="1" applyAlignment="1">
      <alignment horizontal="center" vertical="center"/>
    </xf>
    <xf numFmtId="0" fontId="19" fillId="5" borderId="5" xfId="2" applyFont="1" applyFill="1" applyBorder="1" applyAlignment="1">
      <alignment horizontal="center" vertical="center"/>
    </xf>
    <xf numFmtId="0" fontId="19" fillId="5" borderId="0" xfId="2" applyFont="1" applyFill="1" applyBorder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179" fontId="48" fillId="4" borderId="2" xfId="2" applyNumberFormat="1" applyFont="1" applyFill="1" applyBorder="1" applyAlignment="1" applyProtection="1">
      <alignment horizontal="left" vertical="center"/>
      <protection locked="0"/>
    </xf>
    <xf numFmtId="179" fontId="48" fillId="4" borderId="3" xfId="2" applyNumberFormat="1" applyFont="1" applyFill="1" applyBorder="1" applyAlignment="1" applyProtection="1">
      <alignment horizontal="left" vertical="center"/>
      <protection locked="0"/>
    </xf>
    <xf numFmtId="179" fontId="48" fillId="4" borderId="4" xfId="2" applyNumberFormat="1" applyFont="1" applyFill="1" applyBorder="1" applyAlignment="1" applyProtection="1">
      <alignment horizontal="left" vertical="center"/>
      <protection locked="0"/>
    </xf>
    <xf numFmtId="179" fontId="48" fillId="4" borderId="5" xfId="2" applyNumberFormat="1" applyFont="1" applyFill="1" applyBorder="1" applyAlignment="1" applyProtection="1">
      <alignment horizontal="left" vertical="center"/>
      <protection locked="0"/>
    </xf>
    <xf numFmtId="179" fontId="48" fillId="4" borderId="0" xfId="2" applyNumberFormat="1" applyFont="1" applyFill="1" applyBorder="1" applyAlignment="1" applyProtection="1">
      <alignment horizontal="left" vertical="center"/>
      <protection locked="0"/>
    </xf>
    <xf numFmtId="179" fontId="48" fillId="4" borderId="6" xfId="2" applyNumberFormat="1" applyFont="1" applyFill="1" applyBorder="1" applyAlignment="1" applyProtection="1">
      <alignment horizontal="left" vertical="center"/>
      <protection locked="0"/>
    </xf>
    <xf numFmtId="0" fontId="18" fillId="4" borderId="5" xfId="2" applyFont="1" applyFill="1" applyBorder="1" applyAlignment="1">
      <alignment horizontal="right" vertical="center"/>
    </xf>
    <xf numFmtId="0" fontId="18" fillId="4" borderId="0" xfId="2" applyFont="1" applyFill="1" applyBorder="1" applyAlignment="1">
      <alignment horizontal="right" vertical="center"/>
    </xf>
    <xf numFmtId="0" fontId="23" fillId="4" borderId="0" xfId="2" applyNumberFormat="1" applyFont="1" applyFill="1" applyBorder="1" applyAlignment="1" applyProtection="1">
      <alignment horizontal="left" vertical="center" shrinkToFit="1"/>
      <protection locked="0"/>
    </xf>
    <xf numFmtId="0" fontId="23" fillId="4" borderId="6" xfId="2" applyNumberFormat="1" applyFont="1" applyFill="1" applyBorder="1" applyAlignment="1" applyProtection="1">
      <alignment horizontal="left" vertical="center" shrinkToFit="1"/>
      <protection locked="0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5" borderId="5" xfId="2" applyFont="1" applyFill="1" applyBorder="1" applyAlignment="1">
      <alignment horizontal="center" vertical="center"/>
    </xf>
    <xf numFmtId="0" fontId="18" fillId="5" borderId="0" xfId="2" applyFont="1" applyFill="1" applyBorder="1" applyAlignment="1">
      <alignment horizontal="center" vertical="center"/>
    </xf>
    <xf numFmtId="0" fontId="18" fillId="5" borderId="6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8" fillId="5" borderId="8" xfId="2" applyFont="1" applyFill="1" applyBorder="1" applyAlignment="1">
      <alignment horizontal="center" vertical="center"/>
    </xf>
    <xf numFmtId="41" fontId="18" fillId="4" borderId="2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3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4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18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19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20" xfId="2" applyNumberFormat="1" applyFont="1" applyFill="1" applyBorder="1" applyAlignment="1" applyProtection="1">
      <alignment horizontal="left" vertical="center" shrinkToFit="1"/>
      <protection locked="0"/>
    </xf>
    <xf numFmtId="0" fontId="45" fillId="4" borderId="0" xfId="2" applyNumberFormat="1" applyFont="1" applyFill="1" applyBorder="1" applyAlignment="1" applyProtection="1">
      <alignment horizontal="left" vertical="center" shrinkToFit="1"/>
      <protection locked="0"/>
    </xf>
    <xf numFmtId="0" fontId="45" fillId="4" borderId="6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21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22" xfId="2" applyNumberFormat="1" applyFont="1" applyFill="1" applyBorder="1" applyAlignment="1" applyProtection="1">
      <alignment horizontal="left" vertical="center" shrinkToFit="1"/>
      <protection locked="0"/>
    </xf>
    <xf numFmtId="41" fontId="18" fillId="4" borderId="23" xfId="2" applyNumberFormat="1" applyFont="1" applyFill="1" applyBorder="1" applyAlignment="1" applyProtection="1">
      <alignment horizontal="left" vertical="center" shrinkToFit="1"/>
      <protection locked="0"/>
    </xf>
    <xf numFmtId="0" fontId="18" fillId="4" borderId="0" xfId="2" applyNumberFormat="1" applyFont="1" applyFill="1" applyBorder="1" applyAlignment="1" applyProtection="1">
      <alignment horizontal="center" vertical="center" shrinkToFit="1"/>
      <protection locked="0"/>
    </xf>
    <xf numFmtId="41" fontId="20" fillId="4" borderId="21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22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23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7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1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8" xfId="2" applyNumberFormat="1" applyFont="1" applyFill="1" applyBorder="1" applyAlignment="1" applyProtection="1">
      <alignment horizontal="left" vertical="center" shrinkToFit="1"/>
      <protection locked="0"/>
    </xf>
    <xf numFmtId="0" fontId="18" fillId="4" borderId="1" xfId="2" applyNumberFormat="1" applyFont="1" applyFill="1" applyBorder="1" applyAlignment="1">
      <alignment horizontal="center" vertical="center" shrinkToFit="1"/>
    </xf>
    <xf numFmtId="0" fontId="18" fillId="4" borderId="8" xfId="2" applyNumberFormat="1" applyFont="1" applyFill="1" applyBorder="1" applyAlignment="1">
      <alignment horizontal="center" vertical="center" shrinkToFit="1"/>
    </xf>
    <xf numFmtId="0" fontId="14" fillId="4" borderId="0" xfId="2" applyNumberFormat="1" applyFont="1" applyFill="1" applyBorder="1" applyAlignment="1" applyProtection="1">
      <alignment horizontal="left" vertical="center" shrinkToFit="1"/>
      <protection locked="0"/>
    </xf>
    <xf numFmtId="41" fontId="20" fillId="4" borderId="5" xfId="2" applyNumberFormat="1" applyFont="1" applyFill="1" applyBorder="1" applyAlignment="1" applyProtection="1">
      <alignment horizontal="left" vertical="center" indent="1" shrinkToFit="1"/>
      <protection locked="0"/>
    </xf>
    <xf numFmtId="41" fontId="20" fillId="4" borderId="0" xfId="2" applyNumberFormat="1" applyFont="1" applyFill="1" applyBorder="1" applyAlignment="1" applyProtection="1">
      <alignment horizontal="left" vertical="center" indent="1" shrinkToFit="1"/>
      <protection locked="0"/>
    </xf>
    <xf numFmtId="41" fontId="20" fillId="4" borderId="7" xfId="2" applyNumberFormat="1" applyFont="1" applyFill="1" applyBorder="1" applyAlignment="1" applyProtection="1">
      <alignment horizontal="left" vertical="center" indent="1" shrinkToFit="1"/>
      <protection locked="0"/>
    </xf>
    <xf numFmtId="41" fontId="20" fillId="4" borderId="1" xfId="2" applyNumberFormat="1" applyFont="1" applyFill="1" applyBorder="1" applyAlignment="1" applyProtection="1">
      <alignment horizontal="left" vertical="center" indent="1" shrinkToFit="1"/>
      <protection locked="0"/>
    </xf>
    <xf numFmtId="0" fontId="20" fillId="4" borderId="0" xfId="2" applyFont="1" applyFill="1" applyBorder="1" applyAlignment="1">
      <alignment horizontal="left" vertical="center"/>
    </xf>
    <xf numFmtId="0" fontId="20" fillId="4" borderId="6" xfId="2" applyFont="1" applyFill="1" applyBorder="1" applyAlignment="1">
      <alignment horizontal="left" vertical="center"/>
    </xf>
    <xf numFmtId="0" fontId="20" fillId="4" borderId="1" xfId="2" applyFont="1" applyFill="1" applyBorder="1" applyAlignment="1">
      <alignment horizontal="left" vertical="center"/>
    </xf>
    <xf numFmtId="0" fontId="20" fillId="4" borderId="8" xfId="2" applyFont="1" applyFill="1" applyBorder="1" applyAlignment="1">
      <alignment horizontal="left" vertical="center"/>
    </xf>
    <xf numFmtId="0" fontId="14" fillId="4" borderId="6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32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33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34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35" xfId="2" applyNumberFormat="1" applyFont="1" applyFill="1" applyBorder="1" applyAlignment="1" applyProtection="1">
      <alignment horizontal="left" vertical="center" shrinkToFit="1"/>
      <protection locked="0"/>
    </xf>
    <xf numFmtId="0" fontId="20" fillId="5" borderId="2" xfId="2" applyFont="1" applyFill="1" applyBorder="1" applyAlignment="1">
      <alignment horizontal="center" vertical="center"/>
    </xf>
    <xf numFmtId="0" fontId="20" fillId="5" borderId="3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/>
    </xf>
    <xf numFmtId="0" fontId="20" fillId="5" borderId="7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/>
    </xf>
    <xf numFmtId="0" fontId="20" fillId="5" borderId="8" xfId="2" applyFont="1" applyFill="1" applyBorder="1" applyAlignment="1">
      <alignment horizontal="center" vertical="center"/>
    </xf>
    <xf numFmtId="0" fontId="19" fillId="5" borderId="2" xfId="2" applyFont="1" applyFill="1" applyBorder="1" applyAlignment="1" applyProtection="1">
      <alignment horizontal="center" vertical="center"/>
      <protection locked="0"/>
    </xf>
    <xf numFmtId="0" fontId="19" fillId="5" borderId="3" xfId="2" applyFont="1" applyFill="1" applyBorder="1" applyAlignment="1" applyProtection="1">
      <alignment horizontal="center" vertical="center"/>
      <protection locked="0"/>
    </xf>
    <xf numFmtId="0" fontId="19" fillId="5" borderId="27" xfId="2" applyFont="1" applyFill="1" applyBorder="1" applyAlignment="1" applyProtection="1">
      <alignment horizontal="center" vertical="center"/>
      <protection locked="0"/>
    </xf>
    <xf numFmtId="0" fontId="19" fillId="5" borderId="5" xfId="2" applyFont="1" applyFill="1" applyBorder="1" applyAlignment="1" applyProtection="1">
      <alignment horizontal="center" vertical="center"/>
      <protection locked="0"/>
    </xf>
    <xf numFmtId="0" fontId="19" fillId="5" borderId="0" xfId="2" applyFont="1" applyFill="1" applyBorder="1" applyAlignment="1" applyProtection="1">
      <alignment horizontal="center" vertical="center"/>
      <protection locked="0"/>
    </xf>
    <xf numFmtId="0" fontId="19" fillId="5" borderId="28" xfId="2" applyFont="1" applyFill="1" applyBorder="1" applyAlignment="1" applyProtection="1">
      <alignment horizontal="center" vertical="center"/>
      <protection locked="0"/>
    </xf>
    <xf numFmtId="41" fontId="19" fillId="0" borderId="3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4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19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20" xfId="2" applyNumberFormat="1" applyFont="1" applyFill="1" applyBorder="1" applyAlignment="1" applyProtection="1">
      <alignment horizontal="left" vertical="center" shrinkToFit="1"/>
      <protection locked="0"/>
    </xf>
    <xf numFmtId="0" fontId="19" fillId="5" borderId="18" xfId="2" applyFont="1" applyFill="1" applyBorder="1" applyAlignment="1">
      <alignment horizontal="center" vertical="center"/>
    </xf>
    <xf numFmtId="0" fontId="19" fillId="5" borderId="19" xfId="2" applyFont="1" applyFill="1" applyBorder="1" applyAlignment="1">
      <alignment horizontal="center" vertical="center"/>
    </xf>
    <xf numFmtId="38" fontId="25" fillId="4" borderId="2" xfId="3" applyFont="1" applyFill="1" applyBorder="1" applyAlignment="1" applyProtection="1">
      <alignment horizontal="right" vertical="center"/>
      <protection locked="0"/>
    </xf>
    <xf numFmtId="38" fontId="25" fillId="4" borderId="3" xfId="3" applyFont="1" applyFill="1" applyBorder="1" applyAlignment="1" applyProtection="1">
      <alignment horizontal="right" vertical="center"/>
      <protection locked="0"/>
    </xf>
    <xf numFmtId="38" fontId="25" fillId="4" borderId="18" xfId="3" applyFont="1" applyFill="1" applyBorder="1" applyAlignment="1" applyProtection="1">
      <alignment horizontal="right" vertical="center"/>
      <protection locked="0"/>
    </xf>
    <xf numFmtId="38" fontId="25" fillId="4" borderId="19" xfId="3" applyFont="1" applyFill="1" applyBorder="1" applyAlignment="1" applyProtection="1">
      <alignment horizontal="right" vertical="center"/>
      <protection locked="0"/>
    </xf>
    <xf numFmtId="0" fontId="19" fillId="5" borderId="29" xfId="2" applyFont="1" applyFill="1" applyBorder="1" applyAlignment="1" applyProtection="1">
      <alignment horizontal="center" vertical="center"/>
      <protection locked="0"/>
    </xf>
    <xf numFmtId="0" fontId="19" fillId="5" borderId="30" xfId="2" applyFont="1" applyFill="1" applyBorder="1" applyAlignment="1" applyProtection="1">
      <alignment horizontal="center" vertical="center"/>
      <protection locked="0"/>
    </xf>
    <xf numFmtId="0" fontId="19" fillId="5" borderId="31" xfId="2" applyFont="1" applyFill="1" applyBorder="1" applyAlignment="1" applyProtection="1">
      <alignment horizontal="center" vertical="center"/>
      <protection locked="0"/>
    </xf>
    <xf numFmtId="41" fontId="19" fillId="0" borderId="0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6" xfId="2" applyNumberFormat="1" applyFont="1" applyFill="1" applyBorder="1" applyAlignment="1" applyProtection="1">
      <alignment horizontal="left" vertical="center" shrinkToFit="1"/>
      <protection locked="0"/>
    </xf>
    <xf numFmtId="0" fontId="19" fillId="5" borderId="21" xfId="2" applyFont="1" applyFill="1" applyBorder="1" applyAlignment="1">
      <alignment horizontal="center" vertical="center"/>
    </xf>
    <xf numFmtId="0" fontId="19" fillId="5" borderId="22" xfId="2" applyFont="1" applyFill="1" applyBorder="1" applyAlignment="1">
      <alignment horizontal="center" vertical="center"/>
    </xf>
    <xf numFmtId="0" fontId="19" fillId="5" borderId="24" xfId="2" applyFont="1" applyFill="1" applyBorder="1" applyAlignment="1">
      <alignment horizontal="center" vertical="center"/>
    </xf>
    <xf numFmtId="0" fontId="19" fillId="5" borderId="25" xfId="2" applyFont="1" applyFill="1" applyBorder="1" applyAlignment="1">
      <alignment horizontal="center" vertical="center"/>
    </xf>
    <xf numFmtId="38" fontId="25" fillId="4" borderId="21" xfId="2" applyNumberFormat="1" applyFont="1" applyFill="1" applyBorder="1" applyAlignment="1">
      <alignment horizontal="right" vertical="center"/>
    </xf>
    <xf numFmtId="38" fontId="25" fillId="4" borderId="22" xfId="2" applyNumberFormat="1" applyFont="1" applyFill="1" applyBorder="1" applyAlignment="1">
      <alignment horizontal="right" vertical="center"/>
    </xf>
    <xf numFmtId="38" fontId="25" fillId="4" borderId="24" xfId="2" applyNumberFormat="1" applyFont="1" applyFill="1" applyBorder="1" applyAlignment="1">
      <alignment horizontal="right" vertical="center"/>
    </xf>
    <xf numFmtId="38" fontId="25" fillId="4" borderId="25" xfId="2" applyNumberFormat="1" applyFont="1" applyFill="1" applyBorder="1" applyAlignment="1">
      <alignment horizontal="right" vertical="center"/>
    </xf>
    <xf numFmtId="0" fontId="19" fillId="5" borderId="29" xfId="2" applyFont="1" applyFill="1" applyBorder="1" applyAlignment="1" applyProtection="1">
      <alignment horizontal="right" vertical="center"/>
      <protection locked="0"/>
    </xf>
    <xf numFmtId="0" fontId="19" fillId="5" borderId="30" xfId="2" applyFont="1" applyFill="1" applyBorder="1" applyAlignment="1" applyProtection="1">
      <alignment horizontal="right" vertical="center"/>
      <protection locked="0"/>
    </xf>
    <xf numFmtId="0" fontId="19" fillId="5" borderId="31" xfId="2" applyFont="1" applyFill="1" applyBorder="1" applyAlignment="1" applyProtection="1">
      <alignment horizontal="right" vertical="center"/>
      <protection locked="0"/>
    </xf>
    <xf numFmtId="0" fontId="19" fillId="5" borderId="32" xfId="2" applyFont="1" applyFill="1" applyBorder="1" applyAlignment="1" applyProtection="1">
      <alignment horizontal="right" vertical="center"/>
      <protection locked="0"/>
    </xf>
    <xf numFmtId="0" fontId="19" fillId="5" borderId="34" xfId="2" applyFont="1" applyFill="1" applyBorder="1" applyAlignment="1" applyProtection="1">
      <alignment horizontal="right" vertical="center"/>
      <protection locked="0"/>
    </xf>
    <xf numFmtId="0" fontId="19" fillId="5" borderId="7" xfId="2" applyFont="1" applyFill="1" applyBorder="1" applyAlignment="1">
      <alignment horizontal="center" vertical="center"/>
    </xf>
    <xf numFmtId="0" fontId="19" fillId="5" borderId="1" xfId="2" applyFont="1" applyFill="1" applyBorder="1" applyAlignment="1">
      <alignment horizontal="center" vertical="center"/>
    </xf>
    <xf numFmtId="38" fontId="25" fillId="4" borderId="5" xfId="2" applyNumberFormat="1" applyFont="1" applyFill="1" applyBorder="1" applyAlignment="1" applyProtection="1">
      <alignment horizontal="right" vertical="center"/>
      <protection locked="0"/>
    </xf>
    <xf numFmtId="38" fontId="25" fillId="4" borderId="0" xfId="2" applyNumberFormat="1" applyFont="1" applyFill="1" applyBorder="1" applyAlignment="1" applyProtection="1">
      <alignment horizontal="right" vertical="center"/>
      <protection locked="0"/>
    </xf>
    <xf numFmtId="38" fontId="25" fillId="4" borderId="7" xfId="2" applyNumberFormat="1" applyFont="1" applyFill="1" applyBorder="1" applyAlignment="1" applyProtection="1">
      <alignment horizontal="right" vertical="center"/>
      <protection locked="0"/>
    </xf>
    <xf numFmtId="38" fontId="25" fillId="4" borderId="1" xfId="2" applyNumberFormat="1" applyFont="1" applyFill="1" applyBorder="1" applyAlignment="1" applyProtection="1">
      <alignment horizontal="right" vertical="center"/>
      <protection locked="0"/>
    </xf>
    <xf numFmtId="0" fontId="19" fillId="5" borderId="5" xfId="2" applyFont="1" applyFill="1" applyBorder="1" applyAlignment="1" applyProtection="1">
      <alignment horizontal="right" vertical="center"/>
      <protection locked="0"/>
    </xf>
    <xf numFmtId="0" fontId="19" fillId="5" borderId="0" xfId="2" applyFont="1" applyFill="1" applyBorder="1" applyAlignment="1" applyProtection="1">
      <alignment horizontal="right" vertical="center"/>
      <protection locked="0"/>
    </xf>
    <xf numFmtId="0" fontId="19" fillId="5" borderId="28" xfId="2" applyFont="1" applyFill="1" applyBorder="1" applyAlignment="1" applyProtection="1">
      <alignment horizontal="right" vertical="center"/>
      <protection locked="0"/>
    </xf>
    <xf numFmtId="0" fontId="19" fillId="5" borderId="7" xfId="2" applyFont="1" applyFill="1" applyBorder="1" applyAlignment="1" applyProtection="1">
      <alignment horizontal="right" vertical="center"/>
      <protection locked="0"/>
    </xf>
    <xf numFmtId="0" fontId="19" fillId="5" borderId="1" xfId="2" applyFont="1" applyFill="1" applyBorder="1" applyAlignment="1" applyProtection="1">
      <alignment horizontal="right" vertical="center"/>
      <protection locked="0"/>
    </xf>
    <xf numFmtId="0" fontId="19" fillId="5" borderId="36" xfId="2" applyFont="1" applyFill="1" applyBorder="1" applyAlignment="1" applyProtection="1">
      <alignment horizontal="right" vertical="center"/>
      <protection locked="0"/>
    </xf>
    <xf numFmtId="41" fontId="46" fillId="0" borderId="0" xfId="6" applyNumberFormat="1" applyFill="1" applyBorder="1" applyAlignment="1" applyProtection="1">
      <alignment horizontal="left" vertical="center" shrinkToFit="1"/>
      <protection locked="0"/>
    </xf>
    <xf numFmtId="41" fontId="19" fillId="0" borderId="1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8" xfId="2" applyNumberFormat="1" applyFont="1" applyFill="1" applyBorder="1" applyAlignment="1" applyProtection="1">
      <alignment horizontal="left" vertical="center" shrinkToFit="1"/>
      <protection locked="0"/>
    </xf>
    <xf numFmtId="0" fontId="19" fillId="5" borderId="20" xfId="2" applyFont="1" applyFill="1" applyBorder="1" applyAlignment="1">
      <alignment horizontal="center" vertical="center"/>
    </xf>
    <xf numFmtId="41" fontId="19" fillId="4" borderId="2" xfId="2" applyNumberFormat="1" applyFont="1" applyFill="1" applyBorder="1" applyAlignment="1" applyProtection="1">
      <alignment horizontal="left" vertical="center" shrinkToFit="1"/>
      <protection locked="0"/>
    </xf>
    <xf numFmtId="41" fontId="19" fillId="4" borderId="3" xfId="2" applyNumberFormat="1" applyFont="1" applyFill="1" applyBorder="1" applyAlignment="1" applyProtection="1">
      <alignment horizontal="left" vertical="center" shrinkToFit="1"/>
      <protection locked="0"/>
    </xf>
    <xf numFmtId="41" fontId="19" fillId="4" borderId="4" xfId="2" applyNumberFormat="1" applyFont="1" applyFill="1" applyBorder="1" applyAlignment="1" applyProtection="1">
      <alignment horizontal="left" vertical="center" shrinkToFit="1"/>
      <protection locked="0"/>
    </xf>
    <xf numFmtId="41" fontId="19" fillId="4" borderId="18" xfId="2" applyNumberFormat="1" applyFont="1" applyFill="1" applyBorder="1" applyAlignment="1" applyProtection="1">
      <alignment horizontal="left" vertical="center" shrinkToFit="1"/>
      <protection locked="0"/>
    </xf>
    <xf numFmtId="41" fontId="19" fillId="4" borderId="19" xfId="2" applyNumberFormat="1" applyFont="1" applyFill="1" applyBorder="1" applyAlignment="1" applyProtection="1">
      <alignment horizontal="left" vertical="center" shrinkToFit="1"/>
      <protection locked="0"/>
    </xf>
    <xf numFmtId="41" fontId="19" fillId="4" borderId="20" xfId="2" applyNumberFormat="1" applyFont="1" applyFill="1" applyBorder="1" applyAlignment="1" applyProtection="1">
      <alignment horizontal="left" vertical="center" shrinkToFit="1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19" fillId="5" borderId="23" xfId="2" applyFont="1" applyFill="1" applyBorder="1" applyAlignment="1">
      <alignment horizontal="center" vertical="center"/>
    </xf>
    <xf numFmtId="177" fontId="19" fillId="4" borderId="21" xfId="2" applyNumberFormat="1" applyFont="1" applyFill="1" applyBorder="1" applyAlignment="1" applyProtection="1">
      <alignment horizontal="center" vertical="center" shrinkToFit="1"/>
      <protection locked="0"/>
    </xf>
    <xf numFmtId="177" fontId="19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19" fillId="4" borderId="18" xfId="2" applyNumberFormat="1" applyFont="1" applyFill="1" applyBorder="1" applyAlignment="1" applyProtection="1">
      <alignment horizontal="center" vertical="center" shrinkToFit="1"/>
      <protection locked="0"/>
    </xf>
    <xf numFmtId="177" fontId="19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9" fillId="0" borderId="22" xfId="2" applyFont="1" applyFill="1" applyBorder="1" applyAlignment="1">
      <alignment horizontal="center" vertical="center" shrinkToFit="1"/>
    </xf>
    <xf numFmtId="0" fontId="19" fillId="0" borderId="19" xfId="2" applyFont="1" applyFill="1" applyBorder="1" applyAlignment="1">
      <alignment horizontal="center" vertical="center" shrinkToFit="1"/>
    </xf>
    <xf numFmtId="177" fontId="19" fillId="4" borderId="22" xfId="1" applyNumberFormat="1" applyFont="1" applyFill="1" applyBorder="1" applyAlignment="1" applyProtection="1">
      <alignment horizontal="center" vertical="center" shrinkToFit="1"/>
      <protection locked="0"/>
    </xf>
    <xf numFmtId="177" fontId="19" fillId="4" borderId="23" xfId="1" applyNumberFormat="1" applyFont="1" applyFill="1" applyBorder="1" applyAlignment="1" applyProtection="1">
      <alignment horizontal="center" vertical="center" shrinkToFit="1"/>
      <protection locked="0"/>
    </xf>
    <xf numFmtId="177" fontId="19" fillId="4" borderId="19" xfId="1" applyNumberFormat="1" applyFont="1" applyFill="1" applyBorder="1" applyAlignment="1" applyProtection="1">
      <alignment horizontal="center" vertical="center" shrinkToFit="1"/>
      <protection locked="0"/>
    </xf>
    <xf numFmtId="177" fontId="19" fillId="4" borderId="20" xfId="1" applyNumberFormat="1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/>
    </xf>
    <xf numFmtId="41" fontId="19" fillId="0" borderId="5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7" xfId="2" applyNumberFormat="1" applyFont="1" applyFill="1" applyBorder="1" applyAlignment="1" applyProtection="1">
      <alignment horizontal="left" vertical="center" shrinkToFit="1"/>
      <protection locked="0"/>
    </xf>
    <xf numFmtId="0" fontId="19" fillId="0" borderId="2" xfId="2" applyFont="1" applyBorder="1" applyAlignment="1" applyProtection="1">
      <alignment horizontal="left" vertical="center"/>
      <protection locked="0"/>
    </xf>
    <xf numFmtId="0" fontId="19" fillId="0" borderId="3" xfId="2" applyFont="1" applyBorder="1" applyAlignment="1" applyProtection="1">
      <alignment horizontal="left" vertical="center"/>
      <protection locked="0"/>
    </xf>
    <xf numFmtId="0" fontId="19" fillId="0" borderId="4" xfId="2" applyFont="1" applyBorder="1" applyAlignment="1" applyProtection="1">
      <alignment horizontal="left" vertical="center"/>
      <protection locked="0"/>
    </xf>
    <xf numFmtId="0" fontId="19" fillId="0" borderId="18" xfId="2" applyFont="1" applyBorder="1" applyAlignment="1" applyProtection="1">
      <alignment horizontal="left" vertical="center"/>
      <protection locked="0"/>
    </xf>
    <xf numFmtId="0" fontId="19" fillId="0" borderId="19" xfId="2" applyFont="1" applyBorder="1" applyAlignment="1" applyProtection="1">
      <alignment horizontal="left" vertical="center"/>
      <protection locked="0"/>
    </xf>
    <xf numFmtId="0" fontId="19" fillId="0" borderId="20" xfId="2" applyFont="1" applyBorder="1" applyAlignment="1" applyProtection="1">
      <alignment horizontal="left" vertical="center"/>
      <protection locked="0"/>
    </xf>
    <xf numFmtId="0" fontId="19" fillId="0" borderId="52" xfId="2" applyNumberFormat="1" applyFont="1" applyFill="1" applyBorder="1" applyAlignment="1" applyProtection="1">
      <alignment horizontal="center" vertical="center"/>
      <protection locked="0"/>
    </xf>
    <xf numFmtId="0" fontId="19" fillId="0" borderId="53" xfId="2" applyNumberFormat="1" applyFont="1" applyFill="1" applyBorder="1" applyAlignment="1" applyProtection="1">
      <alignment horizontal="center" vertical="center"/>
      <protection locked="0"/>
    </xf>
    <xf numFmtId="0" fontId="19" fillId="0" borderId="5" xfId="2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horizontal="center" vertical="center" shrinkToFit="1"/>
    </xf>
    <xf numFmtId="9" fontId="19" fillId="0" borderId="22" xfId="2" applyNumberFormat="1" applyFont="1" applyFill="1" applyBorder="1" applyAlignment="1">
      <alignment horizontal="center" vertical="center" shrinkToFit="1"/>
    </xf>
    <xf numFmtId="9" fontId="19" fillId="0" borderId="1" xfId="2" applyNumberFormat="1" applyFont="1" applyFill="1" applyBorder="1" applyAlignment="1">
      <alignment horizontal="center" vertical="center" shrinkToFit="1"/>
    </xf>
    <xf numFmtId="0" fontId="19" fillId="0" borderId="22" xfId="2" applyFont="1" applyFill="1" applyBorder="1" applyAlignment="1">
      <alignment horizontal="left" vertical="center" shrinkToFit="1"/>
    </xf>
    <xf numFmtId="0" fontId="19" fillId="0" borderId="1" xfId="2" applyFont="1" applyFill="1" applyBorder="1" applyAlignment="1">
      <alignment horizontal="left" vertical="center" shrinkToFit="1"/>
    </xf>
    <xf numFmtId="0" fontId="19" fillId="3" borderId="2" xfId="2" applyFont="1" applyFill="1" applyBorder="1" applyAlignment="1" applyProtection="1">
      <alignment horizontal="center" vertical="center"/>
      <protection locked="0"/>
    </xf>
    <xf numFmtId="0" fontId="19" fillId="3" borderId="3" xfId="2" applyFont="1" applyFill="1" applyBorder="1" applyAlignment="1" applyProtection="1">
      <alignment horizontal="center" vertical="center"/>
      <protection locked="0"/>
    </xf>
    <xf numFmtId="0" fontId="19" fillId="3" borderId="4" xfId="2" applyFont="1" applyFill="1" applyBorder="1" applyAlignment="1" applyProtection="1">
      <alignment horizontal="center" vertical="center"/>
      <protection locked="0"/>
    </xf>
    <xf numFmtId="0" fontId="19" fillId="3" borderId="7" xfId="2" applyFont="1" applyFill="1" applyBorder="1" applyAlignment="1" applyProtection="1">
      <alignment horizontal="center" vertical="center"/>
      <protection locked="0"/>
    </xf>
    <xf numFmtId="0" fontId="19" fillId="3" borderId="1" xfId="2" applyFont="1" applyFill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 applyProtection="1">
      <alignment horizontal="center" vertical="center"/>
      <protection locked="0"/>
    </xf>
    <xf numFmtId="0" fontId="50" fillId="0" borderId="3" xfId="2" applyFont="1" applyFill="1" applyBorder="1" applyAlignment="1" applyProtection="1">
      <alignment horizontal="right" vertical="center"/>
      <protection locked="0"/>
    </xf>
    <xf numFmtId="0" fontId="50" fillId="0" borderId="1" xfId="2" applyFont="1" applyFill="1" applyBorder="1" applyAlignment="1" applyProtection="1">
      <alignment horizontal="right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47" fillId="0" borderId="84" xfId="0" applyFont="1" applyFill="1" applyBorder="1" applyAlignment="1">
      <alignment horizontal="center" vertical="center" wrapText="1" readingOrder="1"/>
    </xf>
    <xf numFmtId="0" fontId="47" fillId="0" borderId="85" xfId="0" applyFont="1" applyFill="1" applyBorder="1" applyAlignment="1">
      <alignment horizontal="center" vertical="center" wrapText="1" readingOrder="1"/>
    </xf>
    <xf numFmtId="0" fontId="47" fillId="0" borderId="86" xfId="0" applyFont="1" applyFill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0" fontId="10" fillId="0" borderId="88" xfId="8" applyFont="1" applyFill="1" applyBorder="1" applyAlignment="1">
      <alignment horizontal="center" vertical="center" wrapText="1"/>
    </xf>
    <xf numFmtId="0" fontId="10" fillId="0" borderId="80" xfId="8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right" vertical="center" wrapText="1" readingOrder="1"/>
    </xf>
    <xf numFmtId="0" fontId="54" fillId="4" borderId="89" xfId="0" applyNumberFormat="1" applyFont="1" applyFill="1" applyBorder="1" applyAlignment="1">
      <alignment horizontal="center" vertical="center" readingOrder="1"/>
    </xf>
    <xf numFmtId="0" fontId="54" fillId="4" borderId="90" xfId="0" applyNumberFormat="1" applyFont="1" applyFill="1" applyBorder="1" applyAlignment="1">
      <alignment horizontal="center" vertical="center" readingOrder="1"/>
    </xf>
    <xf numFmtId="0" fontId="54" fillId="4" borderId="91" xfId="0" applyNumberFormat="1" applyFont="1" applyFill="1" applyBorder="1" applyAlignment="1">
      <alignment horizontal="center" vertical="center" readingOrder="1"/>
    </xf>
    <xf numFmtId="0" fontId="60" fillId="0" borderId="0" xfId="8" applyFont="1" applyAlignment="1">
      <alignment horizontal="left"/>
    </xf>
    <xf numFmtId="0" fontId="62" fillId="0" borderId="61" xfId="8" applyFont="1" applyBorder="1" applyAlignment="1">
      <alignment horizontal="left"/>
    </xf>
    <xf numFmtId="181" fontId="54" fillId="4" borderId="89" xfId="0" applyNumberFormat="1" applyFont="1" applyFill="1" applyBorder="1" applyAlignment="1">
      <alignment horizontal="center" vertical="center" readingOrder="1"/>
    </xf>
    <xf numFmtId="181" fontId="54" fillId="4" borderId="90" xfId="0" applyNumberFormat="1" applyFont="1" applyFill="1" applyBorder="1" applyAlignment="1">
      <alignment horizontal="center" vertical="center" readingOrder="1"/>
    </xf>
    <xf numFmtId="181" fontId="54" fillId="4" borderId="91" xfId="0" applyNumberFormat="1" applyFont="1" applyFill="1" applyBorder="1" applyAlignment="1">
      <alignment horizontal="center" vertical="center" readingOrder="1"/>
    </xf>
  </cellXfs>
  <cellStyles count="11">
    <cellStyle name="ハイパーリンク" xfId="6" builtinId="8"/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  <cellStyle name="標準 4" xfId="7"/>
    <cellStyle name="標準 5" xfId="8"/>
    <cellStyle name="標準 6" xfId="9"/>
    <cellStyle name="標準 7" xfId="10"/>
  </cellStyles>
  <dxfs count="70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CCFFCC"/>
      </font>
      <fill>
        <patternFill>
          <bgColor rgb="FFCCFFCC"/>
        </patternFill>
      </fill>
      <border>
        <left/>
        <vertical/>
        <horizontal/>
      </border>
    </dxf>
    <dxf>
      <font>
        <color rgb="FFCCFFCC"/>
      </font>
      <fill>
        <patternFill>
          <bgColor rgb="FFCCFFCC"/>
        </patternFill>
      </fill>
      <border>
        <left/>
        <right style="thin">
          <color auto="1"/>
        </right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auto="1"/>
        </top>
        <bottom style="thin">
          <color rgb="FFFF0000"/>
        </bottom>
        <vertical/>
        <horizontal/>
      </border>
    </dxf>
    <dxf>
      <font>
        <color theme="0"/>
      </font>
    </dxf>
    <dxf>
      <font>
        <color rgb="FFCCFFCC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CFFCC"/>
      </font>
    </dxf>
    <dxf>
      <font>
        <color rgb="FFCCFFCC"/>
      </font>
    </dxf>
    <dxf>
      <font>
        <strike/>
      </font>
    </dxf>
    <dxf>
      <font>
        <color rgb="FFFF0000"/>
      </font>
    </dxf>
    <dxf>
      <font>
        <color theme="0"/>
      </font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  <border>
        <right style="thin">
          <color rgb="FFFF0000"/>
        </right>
      </border>
    </dxf>
    <dxf>
      <fill>
        <patternFill>
          <bgColor rgb="FFFF0000"/>
        </patternFill>
      </fill>
      <border>
        <right style="thin">
          <color rgb="FFFF0000"/>
        </right>
      </border>
    </dxf>
    <dxf>
      <font>
        <color rgb="FFCCFFCC"/>
      </font>
      <fill>
        <patternFill>
          <bgColor rgb="FFCCFFCC"/>
        </patternFill>
      </fill>
      <border>
        <left/>
        <vertical/>
        <horizontal/>
      </border>
    </dxf>
    <dxf>
      <font>
        <color rgb="FFCCFFCC"/>
      </font>
      <fill>
        <patternFill>
          <bgColor rgb="FFCCFFCC"/>
        </patternFill>
      </fill>
      <border>
        <left/>
        <right style="thin">
          <color auto="1"/>
        </right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auto="1"/>
        </top>
        <bottom style="thin">
          <color rgb="FFFF0000"/>
        </bottom>
        <vertical/>
        <horizontal/>
      </border>
    </dxf>
    <dxf>
      <font>
        <color theme="0"/>
      </font>
    </dxf>
    <dxf>
      <font>
        <color rgb="FFCCFFCC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CFFCC"/>
      </font>
    </dxf>
    <dxf>
      <font>
        <color rgb="FFCCFFCC"/>
      </font>
    </dxf>
    <dxf>
      <font>
        <strike/>
      </font>
    </dxf>
    <dxf>
      <font>
        <color rgb="FFFF0000"/>
      </font>
    </dxf>
    <dxf>
      <font>
        <color theme="0"/>
      </font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  <border>
        <right style="thin">
          <color rgb="FFFF0000"/>
        </right>
      </border>
    </dxf>
    <dxf>
      <fill>
        <patternFill>
          <bgColor rgb="FFFF0000"/>
        </patternFill>
      </fill>
      <border>
        <right style="thin">
          <color rgb="FFFF0000"/>
        </right>
      </border>
    </dxf>
    <dxf>
      <font>
        <color rgb="FFCCFFCC"/>
      </font>
      <fill>
        <patternFill>
          <bgColor rgb="FFCCFFCC"/>
        </patternFill>
      </fill>
      <border>
        <left/>
        <vertical/>
        <horizontal/>
      </border>
    </dxf>
    <dxf>
      <font>
        <color rgb="FFCCFFCC"/>
      </font>
      <fill>
        <patternFill>
          <bgColor rgb="FFCCFFCC"/>
        </patternFill>
      </fill>
      <border>
        <left/>
        <right style="thin">
          <color auto="1"/>
        </right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auto="1"/>
        </top>
        <bottom style="thin">
          <color rgb="FFFF0000"/>
        </bottom>
        <vertical/>
        <horizontal/>
      </border>
    </dxf>
    <dxf>
      <font>
        <color theme="0"/>
      </font>
    </dxf>
    <dxf>
      <font>
        <color rgb="FFCCFFCC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CFFCC"/>
      </font>
    </dxf>
    <dxf>
      <font>
        <color rgb="FFCCFFCC"/>
      </font>
    </dxf>
    <dxf>
      <font>
        <strike/>
      </font>
    </dxf>
    <dxf>
      <font>
        <color rgb="FFFF0000"/>
      </font>
    </dxf>
    <dxf>
      <font>
        <color theme="0"/>
      </font>
    </dxf>
    <dxf>
      <font>
        <strike/>
      </font>
    </dxf>
  </dxfs>
  <tableStyles count="0" defaultTableStyle="TableStyleMedium2" defaultPivotStyle="PivotStyleLight16"/>
  <colors>
    <mruColors>
      <color rgb="FFFFCCFF"/>
      <color rgb="FFCCFFCC"/>
      <color rgb="FFFFFF99"/>
      <color rgb="FFFFFFCC"/>
      <color rgb="FF99FFCC"/>
      <color rgb="FF00FF99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180975</xdr:colOff>
      <xdr:row>0</xdr:row>
      <xdr:rowOff>95250</xdr:rowOff>
    </xdr:from>
    <xdr:to>
      <xdr:col>41</xdr:col>
      <xdr:colOff>58208</xdr:colOff>
      <xdr:row>2</xdr:row>
      <xdr:rowOff>173567</xdr:rowOff>
    </xdr:to>
    <xdr:sp macro="" textlink="">
      <xdr:nvSpPr>
        <xdr:cNvPr id="2" name="正方形/長方形 1"/>
        <xdr:cNvSpPr/>
      </xdr:nvSpPr>
      <xdr:spPr>
        <a:xfrm>
          <a:off x="7410450" y="95250"/>
          <a:ext cx="1629833" cy="4974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熊谷組グループ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ケーアンドイー株式会社</a:t>
          </a:r>
        </a:p>
      </xdr:txBody>
    </xdr:sp>
    <xdr:clientData/>
  </xdr:twoCellAnchor>
  <xdr:twoCellAnchor editAs="oneCell">
    <xdr:from>
      <xdr:col>30</xdr:col>
      <xdr:colOff>9525</xdr:colOff>
      <xdr:row>0</xdr:row>
      <xdr:rowOff>180975</xdr:rowOff>
    </xdr:from>
    <xdr:to>
      <xdr:col>33</xdr:col>
      <xdr:colOff>142875</xdr:colOff>
      <xdr:row>2</xdr:row>
      <xdr:rowOff>123825</xdr:rowOff>
    </xdr:to>
    <xdr:pic>
      <xdr:nvPicPr>
        <xdr:cNvPr id="3" name="図 2" descr="\\Kenas03\kae共有01\04管理部\経理BOX\営業管理BOX\×02山﨑連絡用ＢＯＸ\書式\ロゴマーク各種\K&amp;Eロゴマーク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80975"/>
          <a:ext cx="790575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25</xdr:row>
          <xdr:rowOff>57150</xdr:rowOff>
        </xdr:from>
        <xdr:to>
          <xdr:col>11</xdr:col>
          <xdr:colOff>828675</xdr:colOff>
          <xdr:row>27</xdr:row>
          <xdr:rowOff>161925</xdr:rowOff>
        </xdr:to>
        <xdr:sp macro="" textlink="">
          <xdr:nvSpPr>
            <xdr:cNvPr id="79873" name="Group Box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25</xdr:row>
          <xdr:rowOff>57150</xdr:rowOff>
        </xdr:from>
        <xdr:to>
          <xdr:col>15</xdr:col>
          <xdr:colOff>847725</xdr:colOff>
          <xdr:row>27</xdr:row>
          <xdr:rowOff>161925</xdr:rowOff>
        </xdr:to>
        <xdr:sp macro="" textlink="">
          <xdr:nvSpPr>
            <xdr:cNvPr id="79874" name="Group Box 2" hidden="1">
              <a:extLst>
                <a:ext uri="{63B3BB69-23CF-44E3-9099-C40C66FF867C}">
                  <a14:compatExt spid="_x0000_s79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333375</xdr:colOff>
      <xdr:row>3</xdr:row>
      <xdr:rowOff>276224</xdr:rowOff>
    </xdr:from>
    <xdr:to>
      <xdr:col>6</xdr:col>
      <xdr:colOff>28575</xdr:colOff>
      <xdr:row>8</xdr:row>
      <xdr:rowOff>9524</xdr:rowOff>
    </xdr:to>
    <xdr:sp macro="" textlink="">
      <xdr:nvSpPr>
        <xdr:cNvPr id="4" name="テキスト ボックス 3"/>
        <xdr:cNvSpPr txBox="1"/>
      </xdr:nvSpPr>
      <xdr:spPr>
        <a:xfrm>
          <a:off x="847725" y="276224"/>
          <a:ext cx="278130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en-US" altLang="ja-JP" sz="800" baseline="0">
              <a:solidFill>
                <a:srgbClr val="FF0000"/>
              </a:solidFill>
            </a:rPr>
            <a:t>※</a:t>
          </a:r>
          <a:r>
            <a:rPr kumimoji="1" lang="ja-JP" altLang="en-US" sz="800" baseline="0">
              <a:solidFill>
                <a:srgbClr val="FF0000"/>
              </a:solidFill>
            </a:rPr>
            <a:t>１　ドロップダウンより選択してください　　　　　　　　　➡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見積内訳明細書　兼　変更見積内訳書＝✓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出来高明細書＝空白</a:t>
          </a:r>
        </a:p>
      </xdr:txBody>
    </xdr:sp>
    <xdr:clientData fPrintsWithSheet="0"/>
  </xdr:twoCellAnchor>
  <xdr:twoCellAnchor>
    <xdr:from>
      <xdr:col>9</xdr:col>
      <xdr:colOff>66674</xdr:colOff>
      <xdr:row>13</xdr:row>
      <xdr:rowOff>114300</xdr:rowOff>
    </xdr:from>
    <xdr:to>
      <xdr:col>16</xdr:col>
      <xdr:colOff>180975</xdr:colOff>
      <xdr:row>18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5105399" y="2428875"/>
          <a:ext cx="5153026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solidFill>
                <a:srgbClr val="FF0000"/>
              </a:solidFill>
            </a:rPr>
            <a:t>※2 ※</a:t>
          </a:r>
          <a:r>
            <a:rPr kumimoji="1" lang="ja-JP" altLang="en-US" sz="900" baseline="0">
              <a:solidFill>
                <a:srgbClr val="FF0000"/>
              </a:solidFill>
            </a:rPr>
            <a:t>１で「見積内訳明細書　兼　変更見積内訳書」を選択した場合、ドロップダウンより選択してください。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新規契約　＝　✔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変更契約　＝　空白</a:t>
          </a:r>
        </a:p>
      </xdr:txBody>
    </xdr:sp>
    <xdr:clientData fPrintsWithSheet="0"/>
  </xdr:twoCellAnchor>
  <xdr:twoCellAnchor>
    <xdr:from>
      <xdr:col>8</xdr:col>
      <xdr:colOff>355225</xdr:colOff>
      <xdr:row>18</xdr:row>
      <xdr:rowOff>239806</xdr:rowOff>
    </xdr:from>
    <xdr:to>
      <xdr:col>10</xdr:col>
      <xdr:colOff>88525</xdr:colOff>
      <xdr:row>20</xdr:row>
      <xdr:rowOff>49306</xdr:rowOff>
    </xdr:to>
    <xdr:sp macro="" textlink="">
      <xdr:nvSpPr>
        <xdr:cNvPr id="6" name="テキスト ボックス 5"/>
        <xdr:cNvSpPr txBox="1"/>
      </xdr:nvSpPr>
      <xdr:spPr>
        <a:xfrm>
          <a:off x="4893607" y="3433482"/>
          <a:ext cx="428065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 fPrintsWithSheet="0"/>
  </xdr:twoCellAnchor>
  <xdr:twoCellAnchor>
    <xdr:from>
      <xdr:col>5</xdr:col>
      <xdr:colOff>876299</xdr:colOff>
      <xdr:row>3</xdr:row>
      <xdr:rowOff>85725</xdr:rowOff>
    </xdr:from>
    <xdr:to>
      <xdr:col>7</xdr:col>
      <xdr:colOff>142874</xdr:colOff>
      <xdr:row>4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3533774" y="85725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25</xdr:row>
          <xdr:rowOff>57150</xdr:rowOff>
        </xdr:from>
        <xdr:to>
          <xdr:col>11</xdr:col>
          <xdr:colOff>828675</xdr:colOff>
          <xdr:row>27</xdr:row>
          <xdr:rowOff>152400</xdr:rowOff>
        </xdr:to>
        <xdr:sp macro="" textlink="">
          <xdr:nvSpPr>
            <xdr:cNvPr id="84993" name="Group Box 1" hidden="1">
              <a:extLst>
                <a:ext uri="{63B3BB69-23CF-44E3-9099-C40C66FF867C}">
                  <a14:compatExt spid="_x0000_s84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25</xdr:row>
          <xdr:rowOff>57150</xdr:rowOff>
        </xdr:from>
        <xdr:to>
          <xdr:col>15</xdr:col>
          <xdr:colOff>847725</xdr:colOff>
          <xdr:row>27</xdr:row>
          <xdr:rowOff>152400</xdr:rowOff>
        </xdr:to>
        <xdr:sp macro="" textlink="">
          <xdr:nvSpPr>
            <xdr:cNvPr id="84994" name="Group Box 2" hidden="1">
              <a:extLst>
                <a:ext uri="{63B3BB69-23CF-44E3-9099-C40C66FF867C}">
                  <a14:compatExt spid="_x0000_s84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333375</xdr:colOff>
      <xdr:row>3</xdr:row>
      <xdr:rowOff>276224</xdr:rowOff>
    </xdr:from>
    <xdr:to>
      <xdr:col>6</xdr:col>
      <xdr:colOff>28575</xdr:colOff>
      <xdr:row>8</xdr:row>
      <xdr:rowOff>9524</xdr:rowOff>
    </xdr:to>
    <xdr:sp macro="" textlink="">
      <xdr:nvSpPr>
        <xdr:cNvPr id="4" name="テキスト ボックス 3"/>
        <xdr:cNvSpPr txBox="1"/>
      </xdr:nvSpPr>
      <xdr:spPr>
        <a:xfrm>
          <a:off x="847725" y="276224"/>
          <a:ext cx="278130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en-US" altLang="ja-JP" sz="800" baseline="0">
              <a:solidFill>
                <a:srgbClr val="FF0000"/>
              </a:solidFill>
            </a:rPr>
            <a:t>※</a:t>
          </a:r>
          <a:r>
            <a:rPr kumimoji="1" lang="ja-JP" altLang="en-US" sz="800" baseline="0">
              <a:solidFill>
                <a:srgbClr val="FF0000"/>
              </a:solidFill>
            </a:rPr>
            <a:t>１　ドロップダウンより選択してください　　　　　　　　　➡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見積内訳明細書　兼　変更見積内訳書＝✓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出来高明細書＝空白</a:t>
          </a:r>
        </a:p>
      </xdr:txBody>
    </xdr:sp>
    <xdr:clientData fPrintsWithSheet="0"/>
  </xdr:twoCellAnchor>
  <xdr:twoCellAnchor>
    <xdr:from>
      <xdr:col>9</xdr:col>
      <xdr:colOff>66674</xdr:colOff>
      <xdr:row>13</xdr:row>
      <xdr:rowOff>114300</xdr:rowOff>
    </xdr:from>
    <xdr:to>
      <xdr:col>16</xdr:col>
      <xdr:colOff>180975</xdr:colOff>
      <xdr:row>18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5105399" y="2428875"/>
          <a:ext cx="5153026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solidFill>
                <a:srgbClr val="FF0000"/>
              </a:solidFill>
            </a:rPr>
            <a:t>※2 ※</a:t>
          </a:r>
          <a:r>
            <a:rPr kumimoji="1" lang="ja-JP" altLang="en-US" sz="900" baseline="0">
              <a:solidFill>
                <a:srgbClr val="FF0000"/>
              </a:solidFill>
            </a:rPr>
            <a:t>１で「見積内訳明細書　兼　変更見積内訳書」を選択した場合、ドロップダウンより選択してください。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新規契約　＝　✔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変更契約　＝　空白</a:t>
          </a:r>
        </a:p>
      </xdr:txBody>
    </xdr:sp>
    <xdr:clientData fPrintsWithSheet="0"/>
  </xdr:twoCellAnchor>
  <xdr:twoCellAnchor>
    <xdr:from>
      <xdr:col>8</xdr:col>
      <xdr:colOff>355225</xdr:colOff>
      <xdr:row>18</xdr:row>
      <xdr:rowOff>239806</xdr:rowOff>
    </xdr:from>
    <xdr:to>
      <xdr:col>10</xdr:col>
      <xdr:colOff>88525</xdr:colOff>
      <xdr:row>20</xdr:row>
      <xdr:rowOff>49306</xdr:rowOff>
    </xdr:to>
    <xdr:sp macro="" textlink="">
      <xdr:nvSpPr>
        <xdr:cNvPr id="6" name="テキスト ボックス 5"/>
        <xdr:cNvSpPr txBox="1"/>
      </xdr:nvSpPr>
      <xdr:spPr>
        <a:xfrm>
          <a:off x="4889125" y="3411631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 fPrintsWithSheet="0"/>
  </xdr:twoCellAnchor>
  <xdr:twoCellAnchor>
    <xdr:from>
      <xdr:col>5</xdr:col>
      <xdr:colOff>876299</xdr:colOff>
      <xdr:row>3</xdr:row>
      <xdr:rowOff>85725</xdr:rowOff>
    </xdr:from>
    <xdr:to>
      <xdr:col>7</xdr:col>
      <xdr:colOff>142874</xdr:colOff>
      <xdr:row>4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3533774" y="85725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25</xdr:row>
          <xdr:rowOff>57150</xdr:rowOff>
        </xdr:from>
        <xdr:to>
          <xdr:col>11</xdr:col>
          <xdr:colOff>828675</xdr:colOff>
          <xdr:row>27</xdr:row>
          <xdr:rowOff>161925</xdr:rowOff>
        </xdr:to>
        <xdr:sp macro="" textlink="">
          <xdr:nvSpPr>
            <xdr:cNvPr id="78849" name="Group Box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25</xdr:row>
          <xdr:rowOff>57150</xdr:rowOff>
        </xdr:from>
        <xdr:to>
          <xdr:col>15</xdr:col>
          <xdr:colOff>847725</xdr:colOff>
          <xdr:row>27</xdr:row>
          <xdr:rowOff>161925</xdr:rowOff>
        </xdr:to>
        <xdr:sp macro="" textlink="">
          <xdr:nvSpPr>
            <xdr:cNvPr id="78850" name="Group Box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18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333375</xdr:colOff>
      <xdr:row>3</xdr:row>
      <xdr:rowOff>276224</xdr:rowOff>
    </xdr:from>
    <xdr:to>
      <xdr:col>6</xdr:col>
      <xdr:colOff>28575</xdr:colOff>
      <xdr:row>8</xdr:row>
      <xdr:rowOff>9524</xdr:rowOff>
    </xdr:to>
    <xdr:sp macro="" textlink="">
      <xdr:nvSpPr>
        <xdr:cNvPr id="2" name="テキスト ボックス 1"/>
        <xdr:cNvSpPr txBox="1"/>
      </xdr:nvSpPr>
      <xdr:spPr>
        <a:xfrm>
          <a:off x="847725" y="276224"/>
          <a:ext cx="278130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en-US" altLang="ja-JP" sz="800" baseline="0">
              <a:solidFill>
                <a:srgbClr val="FF0000"/>
              </a:solidFill>
            </a:rPr>
            <a:t>※</a:t>
          </a:r>
          <a:r>
            <a:rPr kumimoji="1" lang="ja-JP" altLang="en-US" sz="800" baseline="0">
              <a:solidFill>
                <a:srgbClr val="FF0000"/>
              </a:solidFill>
            </a:rPr>
            <a:t>１　ドロップダウンより選択してください　　　　　　　　　</a:t>
          </a:r>
          <a:r>
            <a:rPr kumimoji="1" lang="ja-JP" altLang="en-US" sz="1400" baseline="0">
              <a:solidFill>
                <a:srgbClr val="FF0000"/>
              </a:solidFill>
            </a:rPr>
            <a:t>➡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見積内訳明細書　兼　変更見積内訳書＝✓</a:t>
          </a:r>
        </a:p>
        <a:p>
          <a:r>
            <a:rPr kumimoji="1" lang="ja-JP" altLang="en-US" sz="800" baseline="0">
              <a:solidFill>
                <a:srgbClr val="FF0000"/>
              </a:solidFill>
            </a:rPr>
            <a:t>　　　　　　　出来高明細書＝空白</a:t>
          </a:r>
        </a:p>
      </xdr:txBody>
    </xdr:sp>
    <xdr:clientData fPrintsWithSheet="0"/>
  </xdr:twoCellAnchor>
  <xdr:twoCellAnchor>
    <xdr:from>
      <xdr:col>9</xdr:col>
      <xdr:colOff>66674</xdr:colOff>
      <xdr:row>13</xdr:row>
      <xdr:rowOff>114300</xdr:rowOff>
    </xdr:from>
    <xdr:to>
      <xdr:col>16</xdr:col>
      <xdr:colOff>180975</xdr:colOff>
      <xdr:row>18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105399" y="2428875"/>
          <a:ext cx="5153026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solidFill>
                <a:srgbClr val="FF0000"/>
              </a:solidFill>
            </a:rPr>
            <a:t>※2 ※</a:t>
          </a:r>
          <a:r>
            <a:rPr kumimoji="1" lang="ja-JP" altLang="en-US" sz="900" baseline="0">
              <a:solidFill>
                <a:srgbClr val="FF0000"/>
              </a:solidFill>
            </a:rPr>
            <a:t>１で「見積内訳明細書　兼　変更見積内訳書」を選択した場合、ドロップダウンより選択してください。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新規契約　＝　✔</a:t>
          </a:r>
        </a:p>
        <a:p>
          <a:r>
            <a:rPr kumimoji="1" lang="ja-JP" altLang="en-US" sz="900" baseline="0">
              <a:solidFill>
                <a:srgbClr val="FF0000"/>
              </a:solidFill>
            </a:rPr>
            <a:t>　　　変更契約　＝　空白</a:t>
          </a:r>
        </a:p>
      </xdr:txBody>
    </xdr:sp>
    <xdr:clientData fPrintsWithSheet="0"/>
  </xdr:twoCellAnchor>
  <xdr:twoCellAnchor>
    <xdr:from>
      <xdr:col>8</xdr:col>
      <xdr:colOff>371474</xdr:colOff>
      <xdr:row>18</xdr:row>
      <xdr:rowOff>219075</xdr:rowOff>
    </xdr:from>
    <xdr:to>
      <xdr:col>10</xdr:col>
      <xdr:colOff>104774</xdr:colOff>
      <xdr:row>20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4905374" y="3390900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 fPrintsWithSheet="0"/>
  </xdr:twoCellAnchor>
  <xdr:twoCellAnchor>
    <xdr:from>
      <xdr:col>5</xdr:col>
      <xdr:colOff>876299</xdr:colOff>
      <xdr:row>3</xdr:row>
      <xdr:rowOff>85725</xdr:rowOff>
    </xdr:from>
    <xdr:to>
      <xdr:col>7</xdr:col>
      <xdr:colOff>142874</xdr:colOff>
      <xdr:row>4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3533774" y="85725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152400</xdr:rowOff>
    </xdr:from>
    <xdr:to>
      <xdr:col>4</xdr:col>
      <xdr:colOff>152400</xdr:colOff>
      <xdr:row>7</xdr:row>
      <xdr:rowOff>0</xdr:rowOff>
    </xdr:to>
    <xdr:pic>
      <xdr:nvPicPr>
        <xdr:cNvPr id="2" name="図 1" descr="\\Kenas03\kae共有01\04管理部\経理BOX\営業管理BOX\×02山﨑連絡用ＢＯＸ\書式\ロゴマーク各種\K&amp;Eロゴマーク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38200"/>
          <a:ext cx="790575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28572</xdr:colOff>
      <xdr:row>4</xdr:row>
      <xdr:rowOff>66671</xdr:rowOff>
    </xdr:from>
    <xdr:to>
      <xdr:col>1</xdr:col>
      <xdr:colOff>821052</xdr:colOff>
      <xdr:row>5</xdr:row>
      <xdr:rowOff>235835</xdr:rowOff>
    </xdr:to>
    <xdr:pic>
      <xdr:nvPicPr>
        <xdr:cNvPr id="2" name="図 1" descr="\\Kenas03\kae共有01\04管理部\経理BOX\営業管理BOX\×02山﨑連絡用ＢＯＸ\書式\ロゴマーク各種\K&amp;Eロゴマーク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2" y="390521"/>
          <a:ext cx="792480" cy="35966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342894</xdr:colOff>
          <xdr:row>30</xdr:row>
          <xdr:rowOff>19050</xdr:rowOff>
        </xdr:from>
        <xdr:to>
          <xdr:col>5</xdr:col>
          <xdr:colOff>371469</xdr:colOff>
          <xdr:row>34</xdr:row>
          <xdr:rowOff>647700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カメラ!$A$3:$G$11" spid="_x0000_s462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4344" y="6724650"/>
              <a:ext cx="2971800" cy="13525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28572</xdr:colOff>
      <xdr:row>1</xdr:row>
      <xdr:rowOff>66671</xdr:rowOff>
    </xdr:from>
    <xdr:to>
      <xdr:col>1</xdr:col>
      <xdr:colOff>821052</xdr:colOff>
      <xdr:row>2</xdr:row>
      <xdr:rowOff>235835</xdr:rowOff>
    </xdr:to>
    <xdr:pic>
      <xdr:nvPicPr>
        <xdr:cNvPr id="2" name="図 1" descr="\\Kenas03\kae共有01\04管理部\経理BOX\営業管理BOX\×02山﨑連絡用ＢＯＸ\書式\ロゴマーク各種\K&amp;Eロゴマーク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2" y="390521"/>
          <a:ext cx="792480" cy="3596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78</xdr:col>
      <xdr:colOff>43962</xdr:colOff>
      <xdr:row>21</xdr:row>
      <xdr:rowOff>132617</xdr:rowOff>
    </xdr:to>
    <xdr:pic>
      <xdr:nvPicPr>
        <xdr:cNvPr id="4" name="図 3" descr="3-2_インボイス（適格請求書）の書き方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0"/>
          <a:ext cx="9302262" cy="509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342894</xdr:colOff>
          <xdr:row>27</xdr:row>
          <xdr:rowOff>19050</xdr:rowOff>
        </xdr:from>
        <xdr:to>
          <xdr:col>5</xdr:col>
          <xdr:colOff>812653</xdr:colOff>
          <xdr:row>32</xdr:row>
          <xdr:rowOff>100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カメラ!$A$3:$G$11" spid="_x0000_s320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4344" y="6705600"/>
              <a:ext cx="3412984" cy="16574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QE60_0_11_&#29066;&#35895;&#32068;&#35211;&#31309;&#26360;&#65288;&#23554;&#38272;&#24037;&#20107;&#29992;&#65289;Ver3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見積内訳明細書 兼 出来高明細書"/>
      <sheetName val="記入方法（印刷不要）"/>
      <sheetName val="材料（印刷不要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9CCFF"/>
    <pageSetUpPr fitToPage="1"/>
  </sheetPr>
  <dimension ref="B1:AO34"/>
  <sheetViews>
    <sheetView topLeftCell="A10" workbookViewId="0">
      <selection activeCell="AE22" sqref="AE22"/>
    </sheetView>
  </sheetViews>
  <sheetFormatPr defaultColWidth="3.83203125" defaultRowHeight="16.5" customHeight="1" x14ac:dyDescent="0.15"/>
  <cols>
    <col min="1" max="16384" width="3.83203125" style="6"/>
  </cols>
  <sheetData>
    <row r="1" spans="2:41" ht="16.5" customHeight="1" x14ac:dyDescent="0.15">
      <c r="B1" s="291" t="s">
        <v>1030</v>
      </c>
    </row>
    <row r="2" spans="2:41" ht="16.5" customHeight="1" x14ac:dyDescent="0.15">
      <c r="B2" s="291" t="s">
        <v>1031</v>
      </c>
    </row>
    <row r="4" spans="2:41" s="295" customFormat="1" ht="21.75" customHeight="1" x14ac:dyDescent="0.15">
      <c r="B4" s="292" t="s">
        <v>1032</v>
      </c>
      <c r="C4" s="293" t="s">
        <v>1033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4"/>
    </row>
    <row r="5" spans="2:41" s="295" customFormat="1" ht="21.75" customHeight="1" x14ac:dyDescent="0.15">
      <c r="B5" s="296"/>
      <c r="C5" s="297" t="s">
        <v>1086</v>
      </c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9"/>
    </row>
    <row r="6" spans="2:41" s="295" customFormat="1" ht="21.75" customHeight="1" x14ac:dyDescent="0.15">
      <c r="B6" s="296"/>
      <c r="C6" s="300"/>
      <c r="D6" s="301" t="s">
        <v>1034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2"/>
    </row>
    <row r="7" spans="2:41" s="295" customFormat="1" ht="21.75" customHeight="1" x14ac:dyDescent="0.15">
      <c r="B7" s="296"/>
      <c r="C7" s="300"/>
      <c r="D7" s="301" t="s">
        <v>1035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2"/>
    </row>
    <row r="8" spans="2:41" s="295" customFormat="1" ht="21.75" customHeight="1" x14ac:dyDescent="0.15">
      <c r="B8" s="303"/>
      <c r="C8" s="304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6"/>
    </row>
    <row r="9" spans="2:41" s="295" customFormat="1" ht="21.75" customHeight="1" x14ac:dyDescent="0.15">
      <c r="B9" s="292" t="s">
        <v>1032</v>
      </c>
      <c r="C9" s="293" t="s">
        <v>1036</v>
      </c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4"/>
    </row>
    <row r="10" spans="2:41" s="295" customFormat="1" ht="21.75" customHeight="1" x14ac:dyDescent="0.15">
      <c r="B10" s="296"/>
      <c r="C10" s="300" t="s">
        <v>1055</v>
      </c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2"/>
    </row>
    <row r="11" spans="2:41" s="295" customFormat="1" ht="21.75" customHeight="1" x14ac:dyDescent="0.15">
      <c r="B11" s="296"/>
      <c r="C11" s="300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2"/>
    </row>
    <row r="12" spans="2:41" s="295" customFormat="1" ht="21.75" customHeight="1" x14ac:dyDescent="0.15">
      <c r="B12" s="296"/>
      <c r="C12" s="300" t="s">
        <v>1037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2"/>
    </row>
    <row r="13" spans="2:41" s="295" customFormat="1" ht="21.75" customHeight="1" x14ac:dyDescent="0.15">
      <c r="B13" s="296"/>
      <c r="C13" s="300"/>
      <c r="D13" s="301" t="s">
        <v>1038</v>
      </c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2"/>
    </row>
    <row r="14" spans="2:41" s="295" customFormat="1" ht="21.75" customHeight="1" x14ac:dyDescent="0.15">
      <c r="B14" s="296"/>
      <c r="C14" s="300"/>
      <c r="D14" s="301" t="s">
        <v>1039</v>
      </c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2"/>
    </row>
    <row r="15" spans="2:41" s="295" customFormat="1" ht="21.75" customHeight="1" x14ac:dyDescent="0.15">
      <c r="B15" s="296"/>
      <c r="C15" s="300"/>
      <c r="D15" s="301" t="s">
        <v>1040</v>
      </c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2"/>
    </row>
    <row r="16" spans="2:41" s="295" customFormat="1" ht="21.75" customHeight="1" x14ac:dyDescent="0.15">
      <c r="B16" s="303"/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6"/>
    </row>
    <row r="17" spans="2:41" s="295" customFormat="1" ht="21.75" customHeight="1" x14ac:dyDescent="0.15">
      <c r="B17" s="292" t="s">
        <v>1032</v>
      </c>
      <c r="C17" s="293" t="s">
        <v>1041</v>
      </c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4"/>
    </row>
    <row r="18" spans="2:41" s="295" customFormat="1" ht="21.75" customHeight="1" x14ac:dyDescent="0.15">
      <c r="B18" s="296"/>
      <c r="C18" s="297" t="s">
        <v>1042</v>
      </c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9"/>
    </row>
    <row r="19" spans="2:41" s="295" customFormat="1" ht="21.75" customHeight="1" x14ac:dyDescent="0.15">
      <c r="B19" s="296"/>
      <c r="C19" s="300" t="s">
        <v>1043</v>
      </c>
      <c r="D19" s="301" t="s">
        <v>1044</v>
      </c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2"/>
    </row>
    <row r="20" spans="2:41" s="295" customFormat="1" ht="21.75" customHeight="1" x14ac:dyDescent="0.15">
      <c r="B20" s="296"/>
      <c r="C20" s="300"/>
      <c r="D20" s="301" t="s">
        <v>1045</v>
      </c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2"/>
    </row>
    <row r="21" spans="2:41" s="295" customFormat="1" ht="21.75" customHeight="1" x14ac:dyDescent="0.15">
      <c r="B21" s="296"/>
      <c r="C21" s="300"/>
      <c r="D21" s="301" t="s">
        <v>1054</v>
      </c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2"/>
    </row>
    <row r="22" spans="2:41" s="295" customFormat="1" ht="21.75" customHeight="1" x14ac:dyDescent="0.15">
      <c r="B22" s="296"/>
      <c r="C22" s="300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2"/>
    </row>
    <row r="23" spans="2:41" s="295" customFormat="1" ht="21.75" customHeight="1" x14ac:dyDescent="0.15">
      <c r="B23" s="296"/>
      <c r="C23" s="300" t="s">
        <v>1046</v>
      </c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2"/>
    </row>
    <row r="24" spans="2:41" s="295" customFormat="1" ht="21.75" customHeight="1" x14ac:dyDescent="0.15">
      <c r="B24" s="296"/>
      <c r="C24" s="300"/>
      <c r="D24" s="307" t="s">
        <v>1047</v>
      </c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2"/>
    </row>
    <row r="25" spans="2:41" s="295" customFormat="1" ht="21.75" customHeight="1" x14ac:dyDescent="0.15">
      <c r="B25" s="296"/>
      <c r="C25" s="300"/>
      <c r="D25" s="307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2"/>
    </row>
    <row r="26" spans="2:41" s="295" customFormat="1" ht="21.75" customHeight="1" x14ac:dyDescent="0.15">
      <c r="B26" s="296"/>
      <c r="C26" s="300" t="s">
        <v>1048</v>
      </c>
      <c r="D26" s="301" t="s">
        <v>1049</v>
      </c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2"/>
    </row>
    <row r="27" spans="2:41" s="295" customFormat="1" ht="21.75" customHeight="1" x14ac:dyDescent="0.15">
      <c r="B27" s="296"/>
      <c r="C27" s="300"/>
      <c r="D27" s="307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2"/>
    </row>
    <row r="28" spans="2:41" s="295" customFormat="1" ht="21.75" customHeight="1" x14ac:dyDescent="0.15">
      <c r="B28" s="296"/>
      <c r="C28" s="300" t="s">
        <v>1050</v>
      </c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2"/>
    </row>
    <row r="29" spans="2:41" s="295" customFormat="1" ht="21.75" customHeight="1" x14ac:dyDescent="0.15">
      <c r="B29" s="296"/>
      <c r="C29" s="300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2"/>
    </row>
    <row r="30" spans="2:41" s="295" customFormat="1" ht="21.75" customHeight="1" x14ac:dyDescent="0.15">
      <c r="B30" s="296"/>
      <c r="C30" s="300" t="s">
        <v>1051</v>
      </c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2"/>
    </row>
    <row r="31" spans="2:41" s="295" customFormat="1" ht="21.75" customHeight="1" x14ac:dyDescent="0.15">
      <c r="B31" s="296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2"/>
    </row>
    <row r="32" spans="2:41" s="295" customFormat="1" ht="21.75" customHeight="1" x14ac:dyDescent="0.15">
      <c r="B32" s="296"/>
      <c r="C32" s="308"/>
      <c r="D32" s="307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2"/>
    </row>
    <row r="33" spans="2:41" s="295" customFormat="1" ht="21.75" customHeight="1" x14ac:dyDescent="0.15">
      <c r="B33" s="296"/>
      <c r="C33" s="308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2"/>
    </row>
    <row r="34" spans="2:41" s="295" customFormat="1" ht="21.75" customHeight="1" x14ac:dyDescent="0.15">
      <c r="B34" s="303"/>
      <c r="C34" s="304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6"/>
    </row>
  </sheetData>
  <phoneticPr fontId="7"/>
  <pageMargins left="0.39370078740157483" right="0.27559055118110237" top="0.74803149606299213" bottom="0.74803149606299213" header="0.31496062992125984" footer="0.31496062992125984"/>
  <pageSetup paperSize="9" scale="75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M550"/>
  <sheetViews>
    <sheetView workbookViewId="0"/>
  </sheetViews>
  <sheetFormatPr defaultRowHeight="11.25" x14ac:dyDescent="0.15"/>
  <cols>
    <col min="1" max="5" width="9.33203125" style="1"/>
    <col min="6" max="6" width="9.33203125" style="3"/>
    <col min="7" max="7" width="42.1640625" style="1" bestFit="1" customWidth="1"/>
    <col min="8" max="9" width="9.33203125" style="1"/>
    <col min="10" max="10" width="45.5" style="1" bestFit="1" customWidth="1"/>
    <col min="11" max="12" width="9.33203125" style="1"/>
    <col min="13" max="13" width="15" style="1" bestFit="1" customWidth="1"/>
    <col min="14" max="15" width="9.33203125" style="1"/>
    <col min="16" max="16" width="25.33203125" style="1" customWidth="1"/>
    <col min="17" max="19" width="9.33203125" style="1"/>
    <col min="20" max="20" width="32.33203125" style="1" customWidth="1"/>
    <col min="21" max="21" width="3" style="1" bestFit="1" customWidth="1"/>
    <col min="22" max="28" width="9.33203125" style="1"/>
    <col min="29" max="29" width="23" style="1" customWidth="1"/>
    <col min="30" max="33" width="9.33203125" style="1"/>
    <col min="34" max="34" width="12.1640625" style="1" bestFit="1" customWidth="1"/>
    <col min="35" max="16384" width="9.33203125" style="1"/>
  </cols>
  <sheetData>
    <row r="3" spans="2:39" s="3" customFormat="1" x14ac:dyDescent="0.15">
      <c r="B3" s="110" t="s">
        <v>5</v>
      </c>
      <c r="C3" s="110" t="s">
        <v>6</v>
      </c>
      <c r="D3" s="110" t="s">
        <v>7</v>
      </c>
      <c r="F3" s="110" t="s">
        <v>8</v>
      </c>
      <c r="G3" s="110" t="s">
        <v>9</v>
      </c>
      <c r="I3" s="110" t="s">
        <v>364</v>
      </c>
      <c r="J3" s="110" t="s">
        <v>365</v>
      </c>
      <c r="L3" s="110" t="s">
        <v>875</v>
      </c>
      <c r="M3" s="110" t="s">
        <v>875</v>
      </c>
      <c r="O3" s="7" t="s">
        <v>877</v>
      </c>
      <c r="P3" s="7" t="s">
        <v>877</v>
      </c>
      <c r="Q3" s="7" t="s">
        <v>877</v>
      </c>
      <c r="R3" s="110" t="s">
        <v>877</v>
      </c>
      <c r="T3" s="7" t="s">
        <v>887</v>
      </c>
      <c r="U3" s="7" t="s">
        <v>887</v>
      </c>
      <c r="W3" s="7" t="s">
        <v>887</v>
      </c>
      <c r="Z3" s="110" t="s">
        <v>875</v>
      </c>
      <c r="AC3" s="110" t="s">
        <v>927</v>
      </c>
      <c r="AD3" s="110" t="s">
        <v>927</v>
      </c>
      <c r="AF3" s="110" t="s">
        <v>876</v>
      </c>
      <c r="AH3" s="110"/>
      <c r="AJ3" s="110" t="s">
        <v>938</v>
      </c>
      <c r="AK3" s="110" t="s">
        <v>1087</v>
      </c>
      <c r="AM3" s="110" t="s">
        <v>1088</v>
      </c>
    </row>
    <row r="4" spans="2:39" ht="22.5" x14ac:dyDescent="0.15">
      <c r="B4" s="2">
        <v>2015</v>
      </c>
      <c r="C4" s="2">
        <v>1</v>
      </c>
      <c r="D4" s="2">
        <v>1</v>
      </c>
      <c r="F4" s="4">
        <v>1000</v>
      </c>
      <c r="G4" s="2" t="s">
        <v>10</v>
      </c>
      <c r="I4" s="2">
        <v>110000</v>
      </c>
      <c r="J4" s="2" t="s">
        <v>366</v>
      </c>
      <c r="L4" s="4" t="s">
        <v>1089</v>
      </c>
      <c r="M4" s="5" t="s">
        <v>1090</v>
      </c>
      <c r="O4" s="2">
        <v>0</v>
      </c>
      <c r="P4" s="2" t="s">
        <v>878</v>
      </c>
      <c r="Q4" s="2">
        <v>0</v>
      </c>
      <c r="R4" s="2">
        <v>0</v>
      </c>
      <c r="T4" s="2" t="s">
        <v>878</v>
      </c>
      <c r="U4" s="8">
        <v>0</v>
      </c>
      <c r="W4" s="2"/>
      <c r="Y4" s="2"/>
      <c r="Z4" s="84">
        <v>0.05</v>
      </c>
      <c r="AA4" s="2">
        <f>IF(Y5=1,1,0)</f>
        <v>0</v>
      </c>
      <c r="AC4" s="94" t="s">
        <v>915</v>
      </c>
      <c r="AD4" s="95">
        <v>1</v>
      </c>
      <c r="AF4" s="111"/>
      <c r="AH4" s="2" t="s">
        <v>929</v>
      </c>
      <c r="AJ4" s="2" t="s">
        <v>878</v>
      </c>
      <c r="AK4" s="8"/>
      <c r="AM4" s="2"/>
    </row>
    <row r="5" spans="2:39" ht="22.5" x14ac:dyDescent="0.15">
      <c r="B5" s="2">
        <v>2016</v>
      </c>
      <c r="C5" s="2">
        <v>2</v>
      </c>
      <c r="D5" s="2">
        <v>2</v>
      </c>
      <c r="F5" s="4">
        <v>1001</v>
      </c>
      <c r="G5" s="2" t="s">
        <v>11</v>
      </c>
      <c r="I5" s="2">
        <v>110100</v>
      </c>
      <c r="J5" s="2" t="s">
        <v>367</v>
      </c>
      <c r="L5" s="4" t="s">
        <v>1091</v>
      </c>
      <c r="M5" s="5" t="s">
        <v>1092</v>
      </c>
      <c r="O5" s="2">
        <v>1</v>
      </c>
      <c r="P5" s="2" t="s">
        <v>886</v>
      </c>
      <c r="Q5" s="2">
        <v>1</v>
      </c>
      <c r="R5" s="2">
        <v>0</v>
      </c>
      <c r="T5" s="2" t="s">
        <v>883</v>
      </c>
      <c r="U5" s="8">
        <v>1</v>
      </c>
      <c r="W5" s="4" t="s">
        <v>1093</v>
      </c>
      <c r="Y5" s="2">
        <v>3</v>
      </c>
      <c r="Z5" s="84">
        <v>0.08</v>
      </c>
      <c r="AA5" s="2">
        <f>IF(Y5=2,1,0)</f>
        <v>0</v>
      </c>
      <c r="AC5" s="94" t="s">
        <v>928</v>
      </c>
      <c r="AD5" s="95">
        <v>2</v>
      </c>
      <c r="AF5" s="111" t="s">
        <v>930</v>
      </c>
      <c r="AJ5" s="2" t="s">
        <v>940</v>
      </c>
      <c r="AK5" s="2">
        <v>1100</v>
      </c>
      <c r="AM5" s="2">
        <v>0</v>
      </c>
    </row>
    <row r="6" spans="2:39" x14ac:dyDescent="0.15">
      <c r="B6" s="2">
        <v>2017</v>
      </c>
      <c r="C6" s="2">
        <v>3</v>
      </c>
      <c r="D6" s="2">
        <v>3</v>
      </c>
      <c r="F6" s="4">
        <v>1002</v>
      </c>
      <c r="G6" s="2" t="s">
        <v>12</v>
      </c>
      <c r="I6" s="2">
        <v>110200</v>
      </c>
      <c r="J6" s="2" t="s">
        <v>368</v>
      </c>
      <c r="L6" s="4" t="s">
        <v>1094</v>
      </c>
      <c r="M6" s="5" t="s">
        <v>1095</v>
      </c>
      <c r="O6" s="2">
        <v>2</v>
      </c>
      <c r="P6" s="2" t="s">
        <v>879</v>
      </c>
      <c r="Q6" s="2">
        <v>2</v>
      </c>
      <c r="R6" s="2">
        <v>1</v>
      </c>
      <c r="T6" s="2" t="s">
        <v>884</v>
      </c>
      <c r="U6" s="8">
        <v>2</v>
      </c>
      <c r="Y6" s="2"/>
      <c r="Z6" s="84">
        <v>0.1</v>
      </c>
      <c r="AA6" s="2">
        <f>IF(Y5=3,1,0)</f>
        <v>1</v>
      </c>
      <c r="AF6" s="111" t="s">
        <v>931</v>
      </c>
      <c r="AJ6" s="2" t="s">
        <v>941</v>
      </c>
      <c r="AK6" s="2">
        <v>1200</v>
      </c>
      <c r="AM6" s="2">
        <v>30</v>
      </c>
    </row>
    <row r="7" spans="2:39" x14ac:dyDescent="0.15">
      <c r="B7" s="2">
        <v>2018</v>
      </c>
      <c r="C7" s="2">
        <v>4</v>
      </c>
      <c r="D7" s="2">
        <v>4</v>
      </c>
      <c r="F7" s="4">
        <v>1003</v>
      </c>
      <c r="G7" s="2" t="s">
        <v>13</v>
      </c>
      <c r="I7" s="2">
        <v>110300</v>
      </c>
      <c r="J7" s="2" t="s">
        <v>369</v>
      </c>
      <c r="L7" s="4" t="s">
        <v>1096</v>
      </c>
      <c r="M7" s="5" t="s">
        <v>1097</v>
      </c>
      <c r="O7" s="2">
        <v>3</v>
      </c>
      <c r="P7" s="2" t="s">
        <v>880</v>
      </c>
      <c r="Q7" s="2">
        <v>3</v>
      </c>
      <c r="R7" s="2">
        <v>1</v>
      </c>
      <c r="T7" s="2" t="s">
        <v>885</v>
      </c>
      <c r="U7" s="8">
        <v>3</v>
      </c>
      <c r="AF7" s="111" t="s">
        <v>932</v>
      </c>
      <c r="AJ7" s="2" t="s">
        <v>942</v>
      </c>
      <c r="AK7" s="2">
        <v>1450</v>
      </c>
      <c r="AM7" s="2">
        <v>60</v>
      </c>
    </row>
    <row r="8" spans="2:39" x14ac:dyDescent="0.15">
      <c r="B8" s="2">
        <v>2019</v>
      </c>
      <c r="C8" s="2">
        <v>5</v>
      </c>
      <c r="D8" s="2">
        <v>5</v>
      </c>
      <c r="F8" s="4">
        <v>1004</v>
      </c>
      <c r="G8" s="2" t="s">
        <v>14</v>
      </c>
      <c r="I8" s="2">
        <v>110400</v>
      </c>
      <c r="J8" s="2" t="s">
        <v>370</v>
      </c>
      <c r="L8" s="4" t="s">
        <v>1098</v>
      </c>
      <c r="M8" s="5" t="s">
        <v>1099</v>
      </c>
      <c r="AF8" s="111" t="s">
        <v>933</v>
      </c>
      <c r="AJ8" s="2" t="s">
        <v>943</v>
      </c>
      <c r="AK8" s="2">
        <v>1900</v>
      </c>
      <c r="AM8" s="2">
        <v>120</v>
      </c>
    </row>
    <row r="9" spans="2:39" x14ac:dyDescent="0.15">
      <c r="B9" s="2">
        <v>2020</v>
      </c>
      <c r="C9" s="2">
        <v>6</v>
      </c>
      <c r="D9" s="2">
        <v>6</v>
      </c>
      <c r="F9" s="4">
        <v>1005</v>
      </c>
      <c r="G9" s="2" t="s">
        <v>15</v>
      </c>
      <c r="I9" s="2">
        <v>110500</v>
      </c>
      <c r="J9" s="2" t="s">
        <v>371</v>
      </c>
      <c r="L9" s="4" t="s">
        <v>1100</v>
      </c>
      <c r="M9" s="5" t="s">
        <v>1101</v>
      </c>
      <c r="AF9" s="111" t="s">
        <v>934</v>
      </c>
      <c r="AJ9" s="2" t="s">
        <v>944</v>
      </c>
      <c r="AK9" s="2">
        <v>1950</v>
      </c>
      <c r="AM9" s="2">
        <v>150</v>
      </c>
    </row>
    <row r="10" spans="2:39" x14ac:dyDescent="0.15">
      <c r="B10" s="2">
        <v>2021</v>
      </c>
      <c r="C10" s="2">
        <v>7</v>
      </c>
      <c r="D10" s="2">
        <v>7</v>
      </c>
      <c r="F10" s="4">
        <v>1006</v>
      </c>
      <c r="G10" s="2" t="s">
        <v>16</v>
      </c>
      <c r="I10" s="2">
        <v>110600</v>
      </c>
      <c r="J10" s="2" t="s">
        <v>372</v>
      </c>
      <c r="L10" s="4" t="s">
        <v>1102</v>
      </c>
      <c r="M10" s="5" t="s">
        <v>1103</v>
      </c>
      <c r="AF10" s="111" t="s">
        <v>935</v>
      </c>
      <c r="AJ10" s="2" t="s">
        <v>939</v>
      </c>
      <c r="AK10" s="2">
        <v>2000</v>
      </c>
    </row>
    <row r="11" spans="2:39" x14ac:dyDescent="0.15">
      <c r="B11" s="2">
        <v>2022</v>
      </c>
      <c r="C11" s="2">
        <v>8</v>
      </c>
      <c r="D11" s="2">
        <v>8</v>
      </c>
      <c r="F11" s="4">
        <v>1007</v>
      </c>
      <c r="G11" s="2" t="s">
        <v>17</v>
      </c>
      <c r="I11" s="2">
        <v>110900</v>
      </c>
      <c r="J11" s="2" t="s">
        <v>373</v>
      </c>
      <c r="L11" s="4" t="s">
        <v>1104</v>
      </c>
      <c r="M11" s="5" t="s">
        <v>1105</v>
      </c>
      <c r="AF11" s="111" t="s">
        <v>936</v>
      </c>
      <c r="AJ11" s="2" t="s">
        <v>945</v>
      </c>
      <c r="AK11" s="2">
        <v>2100</v>
      </c>
    </row>
    <row r="12" spans="2:39" x14ac:dyDescent="0.15">
      <c r="B12" s="2">
        <v>2023</v>
      </c>
      <c r="C12" s="2">
        <v>9</v>
      </c>
      <c r="D12" s="2">
        <v>9</v>
      </c>
      <c r="F12" s="4">
        <v>1008</v>
      </c>
      <c r="G12" s="2" t="s">
        <v>18</v>
      </c>
      <c r="I12" s="2">
        <v>110910</v>
      </c>
      <c r="J12" s="2" t="s">
        <v>374</v>
      </c>
      <c r="L12" s="4" t="s">
        <v>1106</v>
      </c>
      <c r="M12" s="5" t="s">
        <v>1107</v>
      </c>
      <c r="AF12" s="111" t="s">
        <v>1108</v>
      </c>
      <c r="AJ12" s="2" t="s">
        <v>946</v>
      </c>
      <c r="AK12" s="2">
        <v>2300</v>
      </c>
    </row>
    <row r="13" spans="2:39" x14ac:dyDescent="0.15">
      <c r="B13" s="2">
        <v>2024</v>
      </c>
      <c r="C13" s="2">
        <v>10</v>
      </c>
      <c r="D13" s="2">
        <v>10</v>
      </c>
      <c r="F13" s="4">
        <v>1009</v>
      </c>
      <c r="G13" s="2" t="s">
        <v>19</v>
      </c>
      <c r="I13" s="2">
        <v>111000</v>
      </c>
      <c r="J13" s="2" t="s">
        <v>375</v>
      </c>
      <c r="L13" s="4" t="s">
        <v>1109</v>
      </c>
      <c r="M13" s="5" t="s">
        <v>1110</v>
      </c>
      <c r="P13" s="2" t="s">
        <v>878</v>
      </c>
      <c r="AF13" s="111" t="s">
        <v>1111</v>
      </c>
      <c r="AJ13" s="2" t="s">
        <v>947</v>
      </c>
      <c r="AK13" s="2">
        <v>1000</v>
      </c>
    </row>
    <row r="14" spans="2:39" x14ac:dyDescent="0.15">
      <c r="B14" s="2">
        <v>2025</v>
      </c>
      <c r="C14" s="2">
        <v>11</v>
      </c>
      <c r="D14" s="2">
        <v>11</v>
      </c>
      <c r="F14" s="4">
        <v>1010</v>
      </c>
      <c r="G14" s="2" t="s">
        <v>20</v>
      </c>
      <c r="I14" s="2">
        <v>111100</v>
      </c>
      <c r="J14" s="2" t="s">
        <v>375</v>
      </c>
      <c r="L14" s="4" t="s">
        <v>1112</v>
      </c>
      <c r="M14" s="5" t="s">
        <v>1113</v>
      </c>
      <c r="P14" s="2" t="s">
        <v>881</v>
      </c>
      <c r="AF14" s="111" t="s">
        <v>937</v>
      </c>
    </row>
    <row r="15" spans="2:39" x14ac:dyDescent="0.15">
      <c r="B15" s="2">
        <v>2026</v>
      </c>
      <c r="C15" s="2">
        <v>12</v>
      </c>
      <c r="D15" s="2">
        <v>12</v>
      </c>
      <c r="F15" s="4">
        <v>1011</v>
      </c>
      <c r="G15" s="2" t="s">
        <v>21</v>
      </c>
      <c r="I15" s="2">
        <v>111300</v>
      </c>
      <c r="J15" s="2" t="s">
        <v>376</v>
      </c>
      <c r="L15" s="4" t="s">
        <v>1114</v>
      </c>
      <c r="M15" s="5" t="s">
        <v>1115</v>
      </c>
      <c r="P15" s="2" t="s">
        <v>882</v>
      </c>
      <c r="T15" s="7" t="s">
        <v>948</v>
      </c>
      <c r="U15" s="7"/>
      <c r="AF15" s="111" t="s">
        <v>1116</v>
      </c>
    </row>
    <row r="16" spans="2:39" x14ac:dyDescent="0.15">
      <c r="B16" s="2">
        <v>2027</v>
      </c>
      <c r="D16" s="2">
        <v>13</v>
      </c>
      <c r="F16" s="4">
        <v>1012</v>
      </c>
      <c r="G16" s="2" t="s">
        <v>22</v>
      </c>
      <c r="I16" s="2">
        <v>111400</v>
      </c>
      <c r="J16" s="2" t="s">
        <v>377</v>
      </c>
      <c r="L16" s="4" t="s">
        <v>1117</v>
      </c>
      <c r="M16" s="5" t="s">
        <v>1118</v>
      </c>
      <c r="T16" s="2" t="s">
        <v>949</v>
      </c>
      <c r="U16" s="2">
        <v>1</v>
      </c>
      <c r="AF16" s="111" t="s">
        <v>1119</v>
      </c>
    </row>
    <row r="17" spans="2:32" x14ac:dyDescent="0.15">
      <c r="B17" s="2">
        <v>2028</v>
      </c>
      <c r="D17" s="2">
        <v>14</v>
      </c>
      <c r="F17" s="4">
        <v>1013</v>
      </c>
      <c r="G17" s="2" t="s">
        <v>23</v>
      </c>
      <c r="I17" s="2">
        <v>111500</v>
      </c>
      <c r="J17" s="2" t="s">
        <v>378</v>
      </c>
      <c r="L17" s="4" t="s">
        <v>1120</v>
      </c>
      <c r="M17" s="5" t="s">
        <v>1121</v>
      </c>
      <c r="T17" s="2" t="s">
        <v>950</v>
      </c>
      <c r="U17" s="2">
        <v>2</v>
      </c>
      <c r="AF17" s="111" t="s">
        <v>1122</v>
      </c>
    </row>
    <row r="18" spans="2:32" x14ac:dyDescent="0.15">
      <c r="B18" s="2">
        <v>2029</v>
      </c>
      <c r="D18" s="2">
        <v>15</v>
      </c>
      <c r="F18" s="4">
        <v>1014</v>
      </c>
      <c r="G18" s="2" t="s">
        <v>24</v>
      </c>
      <c r="I18" s="2">
        <v>113000</v>
      </c>
      <c r="J18" s="2" t="s">
        <v>379</v>
      </c>
      <c r="L18" s="4" t="s">
        <v>1123</v>
      </c>
      <c r="M18" s="5" t="s">
        <v>1124</v>
      </c>
      <c r="AF18" s="111" t="s">
        <v>1125</v>
      </c>
    </row>
    <row r="19" spans="2:32" x14ac:dyDescent="0.15">
      <c r="B19" s="2">
        <v>2030</v>
      </c>
      <c r="D19" s="2">
        <v>16</v>
      </c>
      <c r="F19" s="4">
        <v>1015</v>
      </c>
      <c r="G19" s="2" t="s">
        <v>25</v>
      </c>
      <c r="I19" s="2">
        <v>113100</v>
      </c>
      <c r="J19" s="2" t="s">
        <v>379</v>
      </c>
      <c r="L19" s="4" t="s">
        <v>1126</v>
      </c>
      <c r="M19" s="5" t="s">
        <v>1127</v>
      </c>
      <c r="AF19" s="111" t="s">
        <v>1128</v>
      </c>
    </row>
    <row r="20" spans="2:32" x14ac:dyDescent="0.15">
      <c r="B20" s="2">
        <v>2031</v>
      </c>
      <c r="D20" s="2">
        <v>17</v>
      </c>
      <c r="F20" s="4">
        <v>1016</v>
      </c>
      <c r="G20" s="2" t="s">
        <v>26</v>
      </c>
      <c r="I20" s="2">
        <v>113200</v>
      </c>
      <c r="J20" s="2" t="s">
        <v>380</v>
      </c>
      <c r="L20" s="4" t="s">
        <v>1129</v>
      </c>
      <c r="M20" s="5" t="s">
        <v>1130</v>
      </c>
      <c r="AF20" s="111" t="s">
        <v>1131</v>
      </c>
    </row>
    <row r="21" spans="2:32" x14ac:dyDescent="0.15">
      <c r="B21" s="2">
        <v>2032</v>
      </c>
      <c r="D21" s="2">
        <v>18</v>
      </c>
      <c r="F21" s="4">
        <v>1017</v>
      </c>
      <c r="G21" s="2" t="s">
        <v>27</v>
      </c>
      <c r="I21" s="2">
        <v>113900</v>
      </c>
      <c r="J21" s="2" t="s">
        <v>381</v>
      </c>
      <c r="L21" s="4" t="s">
        <v>1132</v>
      </c>
      <c r="M21" s="5" t="s">
        <v>1107</v>
      </c>
      <c r="AF21" s="111" t="s">
        <v>1133</v>
      </c>
    </row>
    <row r="22" spans="2:32" x14ac:dyDescent="0.15">
      <c r="B22" s="2">
        <v>2033</v>
      </c>
      <c r="D22" s="2">
        <v>19</v>
      </c>
      <c r="F22" s="4">
        <v>1018</v>
      </c>
      <c r="G22" s="2" t="s">
        <v>28</v>
      </c>
      <c r="I22" s="2">
        <v>114000</v>
      </c>
      <c r="J22" s="2" t="s">
        <v>382</v>
      </c>
      <c r="AF22" s="111"/>
    </row>
    <row r="23" spans="2:32" x14ac:dyDescent="0.15">
      <c r="B23" s="2">
        <v>2034</v>
      </c>
      <c r="D23" s="2">
        <v>20</v>
      </c>
      <c r="F23" s="4">
        <v>1019</v>
      </c>
      <c r="G23" s="2" t="s">
        <v>29</v>
      </c>
      <c r="I23" s="2">
        <v>114100</v>
      </c>
      <c r="J23" s="2" t="s">
        <v>383</v>
      </c>
      <c r="AF23" s="111"/>
    </row>
    <row r="24" spans="2:32" x14ac:dyDescent="0.15">
      <c r="B24" s="2">
        <v>2035</v>
      </c>
      <c r="D24" s="2">
        <v>21</v>
      </c>
      <c r="F24" s="4">
        <v>1020</v>
      </c>
      <c r="G24" s="2" t="s">
        <v>30</v>
      </c>
      <c r="I24" s="2">
        <v>114200</v>
      </c>
      <c r="J24" s="2" t="s">
        <v>384</v>
      </c>
      <c r="AF24" s="111"/>
    </row>
    <row r="25" spans="2:32" x14ac:dyDescent="0.15">
      <c r="B25" s="2">
        <v>2036</v>
      </c>
      <c r="D25" s="2">
        <v>22</v>
      </c>
      <c r="F25" s="4">
        <v>1021</v>
      </c>
      <c r="G25" s="2" t="s">
        <v>31</v>
      </c>
      <c r="I25" s="2">
        <v>115000</v>
      </c>
      <c r="J25" s="2" t="s">
        <v>385</v>
      </c>
      <c r="AF25" s="111"/>
    </row>
    <row r="26" spans="2:32" x14ac:dyDescent="0.15">
      <c r="B26" s="2">
        <v>2037</v>
      </c>
      <c r="D26" s="2">
        <v>23</v>
      </c>
      <c r="F26" s="4">
        <v>1022</v>
      </c>
      <c r="G26" s="2" t="s">
        <v>32</v>
      </c>
      <c r="I26" s="2">
        <v>115900</v>
      </c>
      <c r="J26" s="2" t="s">
        <v>386</v>
      </c>
      <c r="AF26" s="111"/>
    </row>
    <row r="27" spans="2:32" x14ac:dyDescent="0.15">
      <c r="B27" s="2">
        <v>2038</v>
      </c>
      <c r="D27" s="2">
        <v>24</v>
      </c>
      <c r="F27" s="4">
        <v>1023</v>
      </c>
      <c r="G27" s="2" t="s">
        <v>33</v>
      </c>
      <c r="I27" s="2">
        <v>116000</v>
      </c>
      <c r="J27" s="2" t="s">
        <v>387</v>
      </c>
      <c r="AF27" s="111"/>
    </row>
    <row r="28" spans="2:32" x14ac:dyDescent="0.15">
      <c r="B28" s="2">
        <v>2039</v>
      </c>
      <c r="D28" s="2">
        <v>25</v>
      </c>
      <c r="F28" s="4">
        <v>1024</v>
      </c>
      <c r="G28" s="2" t="s">
        <v>34</v>
      </c>
      <c r="I28" s="2">
        <v>116100</v>
      </c>
      <c r="J28" s="2" t="s">
        <v>388</v>
      </c>
      <c r="AF28" s="111"/>
    </row>
    <row r="29" spans="2:32" x14ac:dyDescent="0.15">
      <c r="B29" s="2">
        <v>2040</v>
      </c>
      <c r="D29" s="2">
        <v>26</v>
      </c>
      <c r="F29" s="4">
        <v>1025</v>
      </c>
      <c r="G29" s="2" t="s">
        <v>35</v>
      </c>
      <c r="I29" s="2">
        <v>116200</v>
      </c>
      <c r="J29" s="2" t="s">
        <v>389</v>
      </c>
    </row>
    <row r="30" spans="2:32" x14ac:dyDescent="0.15">
      <c r="B30" s="2">
        <v>2041</v>
      </c>
      <c r="D30" s="2">
        <v>27</v>
      </c>
      <c r="F30" s="4">
        <v>1026</v>
      </c>
      <c r="G30" s="2" t="s">
        <v>36</v>
      </c>
      <c r="I30" s="2">
        <v>116300</v>
      </c>
      <c r="J30" s="2" t="s">
        <v>390</v>
      </c>
    </row>
    <row r="31" spans="2:32" x14ac:dyDescent="0.15">
      <c r="B31" s="2">
        <v>2042</v>
      </c>
      <c r="D31" s="2">
        <v>28</v>
      </c>
      <c r="F31" s="4">
        <v>1027</v>
      </c>
      <c r="G31" s="2" t="s">
        <v>37</v>
      </c>
      <c r="I31" s="2">
        <v>121000</v>
      </c>
      <c r="J31" s="2" t="s">
        <v>391</v>
      </c>
    </row>
    <row r="32" spans="2:32" x14ac:dyDescent="0.15">
      <c r="B32" s="2">
        <v>2043</v>
      </c>
      <c r="D32" s="2">
        <v>29</v>
      </c>
      <c r="F32" s="4">
        <v>1028</v>
      </c>
      <c r="G32" s="2" t="s">
        <v>38</v>
      </c>
      <c r="I32" s="2">
        <v>122000</v>
      </c>
      <c r="J32" s="2" t="s">
        <v>392</v>
      </c>
    </row>
    <row r="33" spans="2:10" x14ac:dyDescent="0.15">
      <c r="B33" s="2">
        <v>2044</v>
      </c>
      <c r="D33" s="2">
        <v>30</v>
      </c>
      <c r="F33" s="4">
        <v>1029</v>
      </c>
      <c r="G33" s="2" t="s">
        <v>39</v>
      </c>
      <c r="I33" s="2">
        <v>123000</v>
      </c>
      <c r="J33" s="2" t="s">
        <v>393</v>
      </c>
    </row>
    <row r="34" spans="2:10" x14ac:dyDescent="0.15">
      <c r="B34" s="2">
        <v>2045</v>
      </c>
      <c r="D34" s="2">
        <v>31</v>
      </c>
      <c r="F34" s="4">
        <v>1030</v>
      </c>
      <c r="G34" s="2" t="s">
        <v>40</v>
      </c>
      <c r="I34" s="2">
        <v>123100</v>
      </c>
      <c r="J34" s="2" t="s">
        <v>394</v>
      </c>
    </row>
    <row r="35" spans="2:10" x14ac:dyDescent="0.15">
      <c r="B35" s="2">
        <v>2046</v>
      </c>
      <c r="F35" s="4">
        <v>1031</v>
      </c>
      <c r="G35" s="2" t="s">
        <v>41</v>
      </c>
      <c r="I35" s="2">
        <v>123200</v>
      </c>
      <c r="J35" s="2" t="s">
        <v>395</v>
      </c>
    </row>
    <row r="36" spans="2:10" x14ac:dyDescent="0.15">
      <c r="B36" s="2">
        <v>2047</v>
      </c>
      <c r="F36" s="4">
        <v>1032</v>
      </c>
      <c r="G36" s="2" t="s">
        <v>42</v>
      </c>
      <c r="I36" s="2">
        <v>126000</v>
      </c>
      <c r="J36" s="2" t="s">
        <v>396</v>
      </c>
    </row>
    <row r="37" spans="2:10" x14ac:dyDescent="0.15">
      <c r="B37" s="2">
        <v>2048</v>
      </c>
      <c r="F37" s="4">
        <v>1033</v>
      </c>
      <c r="G37" s="2" t="s">
        <v>43</v>
      </c>
      <c r="I37" s="2">
        <v>126100</v>
      </c>
      <c r="J37" s="2" t="s">
        <v>397</v>
      </c>
    </row>
    <row r="38" spans="2:10" x14ac:dyDescent="0.15">
      <c r="B38" s="2">
        <v>2049</v>
      </c>
      <c r="F38" s="4">
        <v>1034</v>
      </c>
      <c r="G38" s="2" t="s">
        <v>44</v>
      </c>
      <c r="I38" s="2">
        <v>126200</v>
      </c>
      <c r="J38" s="2" t="s">
        <v>398</v>
      </c>
    </row>
    <row r="39" spans="2:10" x14ac:dyDescent="0.15">
      <c r="B39" s="2">
        <v>2050</v>
      </c>
      <c r="F39" s="4">
        <v>1035</v>
      </c>
      <c r="G39" s="2" t="s">
        <v>45</v>
      </c>
      <c r="I39" s="2">
        <v>126300</v>
      </c>
      <c r="J39" s="2" t="s">
        <v>399</v>
      </c>
    </row>
    <row r="40" spans="2:10" x14ac:dyDescent="0.15">
      <c r="F40" s="4">
        <v>1036</v>
      </c>
      <c r="G40" s="2" t="s">
        <v>46</v>
      </c>
      <c r="I40" s="2">
        <v>126400</v>
      </c>
      <c r="J40" s="2" t="s">
        <v>400</v>
      </c>
    </row>
    <row r="41" spans="2:10" x14ac:dyDescent="0.15">
      <c r="F41" s="4">
        <v>1037</v>
      </c>
      <c r="G41" s="2" t="s">
        <v>47</v>
      </c>
      <c r="I41" s="2">
        <v>131000</v>
      </c>
      <c r="J41" s="2" t="s">
        <v>401</v>
      </c>
    </row>
    <row r="42" spans="2:10" x14ac:dyDescent="0.15">
      <c r="F42" s="4">
        <v>1038</v>
      </c>
      <c r="G42" s="2" t="s">
        <v>48</v>
      </c>
      <c r="I42" s="2">
        <v>132000</v>
      </c>
      <c r="J42" s="2" t="s">
        <v>402</v>
      </c>
    </row>
    <row r="43" spans="2:10" x14ac:dyDescent="0.15">
      <c r="F43" s="4">
        <v>1039</v>
      </c>
      <c r="G43" s="2" t="s">
        <v>49</v>
      </c>
      <c r="I43" s="2">
        <v>132100</v>
      </c>
      <c r="J43" s="2" t="s">
        <v>403</v>
      </c>
    </row>
    <row r="44" spans="2:10" x14ac:dyDescent="0.15">
      <c r="F44" s="4">
        <v>1040</v>
      </c>
      <c r="G44" s="2" t="s">
        <v>50</v>
      </c>
      <c r="I44" s="2">
        <v>132200</v>
      </c>
      <c r="J44" s="2" t="s">
        <v>404</v>
      </c>
    </row>
    <row r="45" spans="2:10" x14ac:dyDescent="0.15">
      <c r="F45" s="4">
        <v>1041</v>
      </c>
      <c r="G45" s="2" t="s">
        <v>51</v>
      </c>
      <c r="I45" s="2">
        <v>132900</v>
      </c>
      <c r="J45" s="2" t="s">
        <v>405</v>
      </c>
    </row>
    <row r="46" spans="2:10" x14ac:dyDescent="0.15">
      <c r="F46" s="4">
        <v>1042</v>
      </c>
      <c r="G46" s="2" t="s">
        <v>52</v>
      </c>
      <c r="I46" s="2">
        <v>139000</v>
      </c>
      <c r="J46" s="2" t="s">
        <v>406</v>
      </c>
    </row>
    <row r="47" spans="2:10" x14ac:dyDescent="0.15">
      <c r="F47" s="4">
        <v>1043</v>
      </c>
      <c r="G47" s="2" t="s">
        <v>53</v>
      </c>
      <c r="I47" s="2">
        <v>141000</v>
      </c>
      <c r="J47" s="2" t="s">
        <v>407</v>
      </c>
    </row>
    <row r="48" spans="2:10" x14ac:dyDescent="0.15">
      <c r="F48" s="4">
        <v>1044</v>
      </c>
      <c r="G48" s="2" t="s">
        <v>54</v>
      </c>
      <c r="I48" s="2">
        <v>141100</v>
      </c>
      <c r="J48" s="2" t="s">
        <v>408</v>
      </c>
    </row>
    <row r="49" spans="6:10" x14ac:dyDescent="0.15">
      <c r="F49" s="4">
        <v>1045</v>
      </c>
      <c r="G49" s="2" t="s">
        <v>55</v>
      </c>
      <c r="I49" s="2">
        <v>141200</v>
      </c>
      <c r="J49" s="2" t="s">
        <v>409</v>
      </c>
    </row>
    <row r="50" spans="6:10" x14ac:dyDescent="0.15">
      <c r="F50" s="4">
        <v>1046</v>
      </c>
      <c r="G50" s="2" t="s">
        <v>56</v>
      </c>
      <c r="I50" s="2">
        <v>141900</v>
      </c>
      <c r="J50" s="2" t="s">
        <v>410</v>
      </c>
    </row>
    <row r="51" spans="6:10" x14ac:dyDescent="0.15">
      <c r="F51" s="4">
        <v>1047</v>
      </c>
      <c r="G51" s="2" t="s">
        <v>57</v>
      </c>
      <c r="I51" s="2">
        <v>142000</v>
      </c>
      <c r="J51" s="2" t="s">
        <v>411</v>
      </c>
    </row>
    <row r="52" spans="6:10" x14ac:dyDescent="0.15">
      <c r="F52" s="4">
        <v>1048</v>
      </c>
      <c r="G52" s="2" t="s">
        <v>58</v>
      </c>
      <c r="I52" s="2">
        <v>142100</v>
      </c>
      <c r="J52" s="2" t="s">
        <v>412</v>
      </c>
    </row>
    <row r="53" spans="6:10" x14ac:dyDescent="0.15">
      <c r="F53" s="4">
        <v>1049</v>
      </c>
      <c r="G53" s="2" t="s">
        <v>59</v>
      </c>
      <c r="I53" s="2">
        <v>142200</v>
      </c>
      <c r="J53" s="2" t="s">
        <v>413</v>
      </c>
    </row>
    <row r="54" spans="6:10" x14ac:dyDescent="0.15">
      <c r="F54" s="4">
        <v>1050</v>
      </c>
      <c r="G54" s="2" t="s">
        <v>60</v>
      </c>
      <c r="I54" s="2">
        <v>142300</v>
      </c>
      <c r="J54" s="2" t="s">
        <v>414</v>
      </c>
    </row>
    <row r="55" spans="6:10" x14ac:dyDescent="0.15">
      <c r="F55" s="4">
        <v>1051</v>
      </c>
      <c r="G55" s="2" t="s">
        <v>61</v>
      </c>
      <c r="I55" s="2">
        <v>142400</v>
      </c>
      <c r="J55" s="2" t="s">
        <v>415</v>
      </c>
    </row>
    <row r="56" spans="6:10" x14ac:dyDescent="0.15">
      <c r="F56" s="4">
        <v>1052</v>
      </c>
      <c r="G56" s="2" t="s">
        <v>62</v>
      </c>
      <c r="I56" s="2">
        <v>142500</v>
      </c>
      <c r="J56" s="2" t="s">
        <v>416</v>
      </c>
    </row>
    <row r="57" spans="6:10" x14ac:dyDescent="0.15">
      <c r="F57" s="4">
        <v>1053</v>
      </c>
      <c r="G57" s="2" t="s">
        <v>63</v>
      </c>
      <c r="I57" s="2">
        <v>142600</v>
      </c>
      <c r="J57" s="2" t="s">
        <v>417</v>
      </c>
    </row>
    <row r="58" spans="6:10" x14ac:dyDescent="0.15">
      <c r="F58" s="4">
        <v>1054</v>
      </c>
      <c r="G58" s="2" t="s">
        <v>64</v>
      </c>
      <c r="I58" s="2">
        <v>142701</v>
      </c>
      <c r="J58" s="2" t="s">
        <v>418</v>
      </c>
    </row>
    <row r="59" spans="6:10" x14ac:dyDescent="0.15">
      <c r="F59" s="4">
        <v>1055</v>
      </c>
      <c r="G59" s="2" t="s">
        <v>65</v>
      </c>
      <c r="I59" s="2">
        <v>142702</v>
      </c>
      <c r="J59" s="2" t="s">
        <v>419</v>
      </c>
    </row>
    <row r="60" spans="6:10" x14ac:dyDescent="0.15">
      <c r="F60" s="4">
        <v>1056</v>
      </c>
      <c r="G60" s="2" t="s">
        <v>66</v>
      </c>
      <c r="I60" s="2">
        <v>142800</v>
      </c>
      <c r="J60" s="2" t="s">
        <v>420</v>
      </c>
    </row>
    <row r="61" spans="6:10" x14ac:dyDescent="0.15">
      <c r="F61" s="4">
        <v>1057</v>
      </c>
      <c r="G61" s="2" t="s">
        <v>67</v>
      </c>
      <c r="I61" s="2">
        <v>142901</v>
      </c>
      <c r="J61" s="2" t="s">
        <v>421</v>
      </c>
    </row>
    <row r="62" spans="6:10" x14ac:dyDescent="0.15">
      <c r="F62" s="4">
        <v>1058</v>
      </c>
      <c r="G62" s="2" t="s">
        <v>68</v>
      </c>
      <c r="I62" s="2">
        <v>142902</v>
      </c>
      <c r="J62" s="2" t="s">
        <v>422</v>
      </c>
    </row>
    <row r="63" spans="6:10" x14ac:dyDescent="0.15">
      <c r="F63" s="4">
        <v>1059</v>
      </c>
      <c r="G63" s="2" t="s">
        <v>69</v>
      </c>
      <c r="I63" s="2">
        <v>142910</v>
      </c>
      <c r="J63" s="2" t="s">
        <v>423</v>
      </c>
    </row>
    <row r="64" spans="6:10" x14ac:dyDescent="0.15">
      <c r="F64" s="4">
        <v>1060</v>
      </c>
      <c r="G64" s="2" t="s">
        <v>70</v>
      </c>
      <c r="I64" s="2">
        <v>142920</v>
      </c>
      <c r="J64" s="2" t="s">
        <v>424</v>
      </c>
    </row>
    <row r="65" spans="6:10" x14ac:dyDescent="0.15">
      <c r="F65" s="4">
        <v>1061</v>
      </c>
      <c r="G65" s="2" t="s">
        <v>71</v>
      </c>
      <c r="I65" s="2">
        <v>143000</v>
      </c>
      <c r="J65" s="2" t="s">
        <v>425</v>
      </c>
    </row>
    <row r="66" spans="6:10" x14ac:dyDescent="0.15">
      <c r="F66" s="4">
        <v>1062</v>
      </c>
      <c r="G66" s="2" t="s">
        <v>72</v>
      </c>
      <c r="I66" s="2">
        <v>144000</v>
      </c>
      <c r="J66" s="2" t="s">
        <v>426</v>
      </c>
    </row>
    <row r="67" spans="6:10" x14ac:dyDescent="0.15">
      <c r="F67" s="4">
        <v>1063</v>
      </c>
      <c r="G67" s="2" t="s">
        <v>73</v>
      </c>
      <c r="I67" s="2">
        <v>144100</v>
      </c>
      <c r="J67" s="2" t="s">
        <v>427</v>
      </c>
    </row>
    <row r="68" spans="6:10" x14ac:dyDescent="0.15">
      <c r="F68" s="4">
        <v>1064</v>
      </c>
      <c r="G68" s="2" t="s">
        <v>74</v>
      </c>
      <c r="I68" s="2">
        <v>144200</v>
      </c>
      <c r="J68" s="2" t="s">
        <v>428</v>
      </c>
    </row>
    <row r="69" spans="6:10" x14ac:dyDescent="0.15">
      <c r="F69" s="4">
        <v>1065</v>
      </c>
      <c r="G69" s="2" t="s">
        <v>75</v>
      </c>
      <c r="I69" s="2">
        <v>144300</v>
      </c>
      <c r="J69" s="2" t="s">
        <v>429</v>
      </c>
    </row>
    <row r="70" spans="6:10" x14ac:dyDescent="0.15">
      <c r="F70" s="4">
        <v>1066</v>
      </c>
      <c r="G70" s="2" t="s">
        <v>76</v>
      </c>
      <c r="I70" s="2">
        <v>144900</v>
      </c>
      <c r="J70" s="2" t="s">
        <v>430</v>
      </c>
    </row>
    <row r="71" spans="6:10" x14ac:dyDescent="0.15">
      <c r="F71" s="4">
        <v>1067</v>
      </c>
      <c r="G71" s="2" t="s">
        <v>77</v>
      </c>
      <c r="I71" s="2">
        <v>145000</v>
      </c>
      <c r="J71" s="2" t="s">
        <v>431</v>
      </c>
    </row>
    <row r="72" spans="6:10" x14ac:dyDescent="0.15">
      <c r="F72" s="4">
        <v>1068</v>
      </c>
      <c r="G72" s="2" t="s">
        <v>78</v>
      </c>
      <c r="I72" s="2">
        <v>145100</v>
      </c>
      <c r="J72" s="2" t="s">
        <v>432</v>
      </c>
    </row>
    <row r="73" spans="6:10" x14ac:dyDescent="0.15">
      <c r="F73" s="4">
        <v>1069</v>
      </c>
      <c r="G73" s="2" t="s">
        <v>79</v>
      </c>
      <c r="I73" s="2">
        <v>145200</v>
      </c>
      <c r="J73" s="2" t="s">
        <v>433</v>
      </c>
    </row>
    <row r="74" spans="6:10" x14ac:dyDescent="0.15">
      <c r="F74" s="4">
        <v>1070</v>
      </c>
      <c r="G74" s="2" t="s">
        <v>80</v>
      </c>
      <c r="I74" s="2">
        <v>145300</v>
      </c>
      <c r="J74" s="2" t="s">
        <v>434</v>
      </c>
    </row>
    <row r="75" spans="6:10" x14ac:dyDescent="0.15">
      <c r="F75" s="4">
        <v>1071</v>
      </c>
      <c r="G75" s="2" t="s">
        <v>81</v>
      </c>
      <c r="I75" s="2">
        <v>145400</v>
      </c>
      <c r="J75" s="2" t="s">
        <v>435</v>
      </c>
    </row>
    <row r="76" spans="6:10" x14ac:dyDescent="0.15">
      <c r="F76" s="4">
        <v>1072</v>
      </c>
      <c r="G76" s="2" t="s">
        <v>82</v>
      </c>
      <c r="I76" s="2">
        <v>145500</v>
      </c>
      <c r="J76" s="2" t="s">
        <v>436</v>
      </c>
    </row>
    <row r="77" spans="6:10" x14ac:dyDescent="0.15">
      <c r="F77" s="4">
        <v>1073</v>
      </c>
      <c r="G77" s="2" t="s">
        <v>83</v>
      </c>
      <c r="I77" s="2">
        <v>145800</v>
      </c>
      <c r="J77" s="2" t="s">
        <v>437</v>
      </c>
    </row>
    <row r="78" spans="6:10" x14ac:dyDescent="0.15">
      <c r="F78" s="4">
        <v>1074</v>
      </c>
      <c r="G78" s="2" t="s">
        <v>84</v>
      </c>
      <c r="I78" s="2">
        <v>145900</v>
      </c>
      <c r="J78" s="2" t="s">
        <v>438</v>
      </c>
    </row>
    <row r="79" spans="6:10" x14ac:dyDescent="0.15">
      <c r="F79" s="4">
        <v>1075</v>
      </c>
      <c r="G79" s="2" t="s">
        <v>85</v>
      </c>
      <c r="I79" s="2">
        <v>146000</v>
      </c>
      <c r="J79" s="2" t="s">
        <v>439</v>
      </c>
    </row>
    <row r="80" spans="6:10" x14ac:dyDescent="0.15">
      <c r="F80" s="4">
        <v>1076</v>
      </c>
      <c r="G80" s="2" t="s">
        <v>86</v>
      </c>
      <c r="I80" s="2">
        <v>146100</v>
      </c>
      <c r="J80" s="2" t="s">
        <v>440</v>
      </c>
    </row>
    <row r="81" spans="6:10" x14ac:dyDescent="0.15">
      <c r="F81" s="4">
        <v>1077</v>
      </c>
      <c r="G81" s="2" t="s">
        <v>87</v>
      </c>
      <c r="I81" s="2">
        <v>146200</v>
      </c>
      <c r="J81" s="2" t="s">
        <v>441</v>
      </c>
    </row>
    <row r="82" spans="6:10" x14ac:dyDescent="0.15">
      <c r="F82" s="4">
        <v>1078</v>
      </c>
      <c r="G82" s="2" t="s">
        <v>88</v>
      </c>
      <c r="I82" s="2">
        <v>146300</v>
      </c>
      <c r="J82" s="2" t="s">
        <v>442</v>
      </c>
    </row>
    <row r="83" spans="6:10" x14ac:dyDescent="0.15">
      <c r="F83" s="4">
        <v>1079</v>
      </c>
      <c r="G83" s="2" t="s">
        <v>89</v>
      </c>
      <c r="I83" s="2">
        <v>146400</v>
      </c>
      <c r="J83" s="2" t="s">
        <v>443</v>
      </c>
    </row>
    <row r="84" spans="6:10" x14ac:dyDescent="0.15">
      <c r="F84" s="4">
        <v>1080</v>
      </c>
      <c r="G84" s="2" t="s">
        <v>90</v>
      </c>
      <c r="I84" s="2">
        <v>146500</v>
      </c>
      <c r="J84" s="2" t="s">
        <v>444</v>
      </c>
    </row>
    <row r="85" spans="6:10" x14ac:dyDescent="0.15">
      <c r="F85" s="4">
        <v>1081</v>
      </c>
      <c r="G85" s="2" t="s">
        <v>91</v>
      </c>
      <c r="I85" s="2">
        <v>146600</v>
      </c>
      <c r="J85" s="2" t="s">
        <v>445</v>
      </c>
    </row>
    <row r="86" spans="6:10" x14ac:dyDescent="0.15">
      <c r="F86" s="4">
        <v>1083</v>
      </c>
      <c r="G86" s="2" t="s">
        <v>92</v>
      </c>
      <c r="I86" s="2">
        <v>146700</v>
      </c>
      <c r="J86" s="2" t="s">
        <v>446</v>
      </c>
    </row>
    <row r="87" spans="6:10" x14ac:dyDescent="0.15">
      <c r="F87" s="4">
        <v>1084</v>
      </c>
      <c r="G87" s="2" t="s">
        <v>93</v>
      </c>
      <c r="I87" s="2">
        <v>146900</v>
      </c>
      <c r="J87" s="2" t="s">
        <v>447</v>
      </c>
    </row>
    <row r="88" spans="6:10" x14ac:dyDescent="0.15">
      <c r="F88" s="4">
        <v>1085</v>
      </c>
      <c r="G88" s="2" t="s">
        <v>94</v>
      </c>
      <c r="I88" s="2">
        <v>147000</v>
      </c>
      <c r="J88" s="2" t="s">
        <v>448</v>
      </c>
    </row>
    <row r="89" spans="6:10" x14ac:dyDescent="0.15">
      <c r="F89" s="4">
        <v>1086</v>
      </c>
      <c r="G89" s="2" t="s">
        <v>95</v>
      </c>
      <c r="I89" s="2">
        <v>148000</v>
      </c>
      <c r="J89" s="2" t="s">
        <v>449</v>
      </c>
    </row>
    <row r="90" spans="6:10" x14ac:dyDescent="0.15">
      <c r="F90" s="4">
        <v>1087</v>
      </c>
      <c r="G90" s="2" t="s">
        <v>96</v>
      </c>
      <c r="I90" s="2">
        <v>149000</v>
      </c>
      <c r="J90" s="2" t="s">
        <v>450</v>
      </c>
    </row>
    <row r="91" spans="6:10" x14ac:dyDescent="0.15">
      <c r="F91" s="4">
        <v>1088</v>
      </c>
      <c r="G91" s="2" t="s">
        <v>97</v>
      </c>
      <c r="I91" s="2">
        <v>151000</v>
      </c>
      <c r="J91" s="2" t="s">
        <v>451</v>
      </c>
    </row>
    <row r="92" spans="6:10" x14ac:dyDescent="0.15">
      <c r="F92" s="4">
        <v>1089</v>
      </c>
      <c r="G92" s="2" t="s">
        <v>98</v>
      </c>
      <c r="I92" s="2">
        <v>151100</v>
      </c>
      <c r="J92" s="2" t="s">
        <v>452</v>
      </c>
    </row>
    <row r="93" spans="6:10" x14ac:dyDescent="0.15">
      <c r="F93" s="4">
        <v>1090</v>
      </c>
      <c r="G93" s="2" t="s">
        <v>99</v>
      </c>
      <c r="I93" s="2">
        <v>151200</v>
      </c>
      <c r="J93" s="2" t="s">
        <v>453</v>
      </c>
    </row>
    <row r="94" spans="6:10" x14ac:dyDescent="0.15">
      <c r="F94" s="4">
        <v>1091</v>
      </c>
      <c r="G94" s="2" t="s">
        <v>100</v>
      </c>
      <c r="I94" s="2">
        <v>151300</v>
      </c>
      <c r="J94" s="2" t="s">
        <v>454</v>
      </c>
    </row>
    <row r="95" spans="6:10" x14ac:dyDescent="0.15">
      <c r="F95" s="4">
        <v>1092</v>
      </c>
      <c r="G95" s="2" t="s">
        <v>101</v>
      </c>
      <c r="I95" s="2">
        <v>152000</v>
      </c>
      <c r="J95" s="2" t="s">
        <v>455</v>
      </c>
    </row>
    <row r="96" spans="6:10" x14ac:dyDescent="0.15">
      <c r="F96" s="4">
        <v>1093</v>
      </c>
      <c r="G96" s="2" t="s">
        <v>102</v>
      </c>
      <c r="I96" s="2">
        <v>152100</v>
      </c>
      <c r="J96" s="2" t="s">
        <v>456</v>
      </c>
    </row>
    <row r="97" spans="6:10" x14ac:dyDescent="0.15">
      <c r="F97" s="4">
        <v>1094</v>
      </c>
      <c r="G97" s="2" t="s">
        <v>103</v>
      </c>
      <c r="I97" s="2">
        <v>152200</v>
      </c>
      <c r="J97" s="2" t="s">
        <v>457</v>
      </c>
    </row>
    <row r="98" spans="6:10" x14ac:dyDescent="0.15">
      <c r="F98" s="4">
        <v>1095</v>
      </c>
      <c r="G98" s="2" t="s">
        <v>104</v>
      </c>
      <c r="I98" s="2">
        <v>152300</v>
      </c>
      <c r="J98" s="2" t="s">
        <v>458</v>
      </c>
    </row>
    <row r="99" spans="6:10" x14ac:dyDescent="0.15">
      <c r="F99" s="4">
        <v>1096</v>
      </c>
      <c r="G99" s="2" t="s">
        <v>105</v>
      </c>
      <c r="I99" s="2">
        <v>153000</v>
      </c>
      <c r="J99" s="2" t="s">
        <v>459</v>
      </c>
    </row>
    <row r="100" spans="6:10" x14ac:dyDescent="0.15">
      <c r="F100" s="4">
        <v>1097</v>
      </c>
      <c r="G100" s="2" t="s">
        <v>106</v>
      </c>
      <c r="I100" s="2">
        <v>153100</v>
      </c>
      <c r="J100" s="2" t="s">
        <v>459</v>
      </c>
    </row>
    <row r="101" spans="6:10" x14ac:dyDescent="0.15">
      <c r="F101" s="4">
        <v>1098</v>
      </c>
      <c r="G101" s="2" t="s">
        <v>107</v>
      </c>
      <c r="I101" s="2">
        <v>153200</v>
      </c>
      <c r="J101" s="2" t="s">
        <v>460</v>
      </c>
    </row>
    <row r="102" spans="6:10" x14ac:dyDescent="0.15">
      <c r="F102" s="4">
        <v>1099</v>
      </c>
      <c r="G102" s="2" t="s">
        <v>108</v>
      </c>
      <c r="I102" s="2">
        <v>154000</v>
      </c>
      <c r="J102" s="2" t="s">
        <v>461</v>
      </c>
    </row>
    <row r="103" spans="6:10" x14ac:dyDescent="0.15">
      <c r="F103" s="4">
        <v>1100</v>
      </c>
      <c r="G103" s="2" t="s">
        <v>109</v>
      </c>
      <c r="I103" s="2">
        <v>155000</v>
      </c>
      <c r="J103" s="2" t="s">
        <v>462</v>
      </c>
    </row>
    <row r="104" spans="6:10" x14ac:dyDescent="0.15">
      <c r="F104" s="4">
        <v>1101</v>
      </c>
      <c r="G104" s="2" t="s">
        <v>110</v>
      </c>
      <c r="I104" s="2">
        <v>156000</v>
      </c>
      <c r="J104" s="2" t="s">
        <v>463</v>
      </c>
    </row>
    <row r="105" spans="6:10" x14ac:dyDescent="0.15">
      <c r="F105" s="4">
        <v>1102</v>
      </c>
      <c r="G105" s="2" t="s">
        <v>111</v>
      </c>
      <c r="I105" s="2">
        <v>156100</v>
      </c>
      <c r="J105" s="2" t="s">
        <v>464</v>
      </c>
    </row>
    <row r="106" spans="6:10" x14ac:dyDescent="0.15">
      <c r="F106" s="4">
        <v>1103</v>
      </c>
      <c r="G106" s="2" t="s">
        <v>112</v>
      </c>
      <c r="I106" s="2">
        <v>156200</v>
      </c>
      <c r="J106" s="2" t="s">
        <v>465</v>
      </c>
    </row>
    <row r="107" spans="6:10" x14ac:dyDescent="0.15">
      <c r="F107" s="4">
        <v>1104</v>
      </c>
      <c r="G107" s="2" t="s">
        <v>113</v>
      </c>
      <c r="I107" s="2">
        <v>156900</v>
      </c>
      <c r="J107" s="2" t="s">
        <v>466</v>
      </c>
    </row>
    <row r="108" spans="6:10" x14ac:dyDescent="0.15">
      <c r="F108" s="4">
        <v>1105</v>
      </c>
      <c r="G108" s="2" t="s">
        <v>114</v>
      </c>
      <c r="I108" s="2">
        <v>157000</v>
      </c>
      <c r="J108" s="2" t="s">
        <v>467</v>
      </c>
    </row>
    <row r="109" spans="6:10" x14ac:dyDescent="0.15">
      <c r="F109" s="4">
        <v>1106</v>
      </c>
      <c r="G109" s="2" t="s">
        <v>115</v>
      </c>
      <c r="I109" s="2">
        <v>157100</v>
      </c>
      <c r="J109" s="2" t="s">
        <v>467</v>
      </c>
    </row>
    <row r="110" spans="6:10" x14ac:dyDescent="0.15">
      <c r="F110" s="4">
        <v>1107</v>
      </c>
      <c r="G110" s="2" t="s">
        <v>116</v>
      </c>
      <c r="I110" s="2">
        <v>157200</v>
      </c>
      <c r="J110" s="2" t="s">
        <v>468</v>
      </c>
    </row>
    <row r="111" spans="6:10" x14ac:dyDescent="0.15">
      <c r="F111" s="4">
        <v>1108</v>
      </c>
      <c r="G111" s="2" t="s">
        <v>117</v>
      </c>
      <c r="I111" s="2">
        <v>158000</v>
      </c>
      <c r="J111" s="2" t="s">
        <v>469</v>
      </c>
    </row>
    <row r="112" spans="6:10" x14ac:dyDescent="0.15">
      <c r="F112" s="4">
        <v>1109</v>
      </c>
      <c r="G112" s="2" t="s">
        <v>118</v>
      </c>
      <c r="I112" s="2">
        <v>158100</v>
      </c>
      <c r="J112" s="2" t="s">
        <v>470</v>
      </c>
    </row>
    <row r="113" spans="6:10" x14ac:dyDescent="0.15">
      <c r="F113" s="4">
        <v>1110</v>
      </c>
      <c r="G113" s="2" t="s">
        <v>119</v>
      </c>
      <c r="I113" s="2">
        <v>158200</v>
      </c>
      <c r="J113" s="2" t="s">
        <v>471</v>
      </c>
    </row>
    <row r="114" spans="6:10" x14ac:dyDescent="0.15">
      <c r="F114" s="4">
        <v>1111</v>
      </c>
      <c r="G114" s="2" t="s">
        <v>120</v>
      </c>
      <c r="I114" s="2">
        <v>158300</v>
      </c>
      <c r="J114" s="2" t="s">
        <v>472</v>
      </c>
    </row>
    <row r="115" spans="6:10" x14ac:dyDescent="0.15">
      <c r="F115" s="4">
        <v>1112</v>
      </c>
      <c r="G115" s="2" t="s">
        <v>121</v>
      </c>
      <c r="I115" s="2">
        <v>159000</v>
      </c>
      <c r="J115" s="2" t="s">
        <v>473</v>
      </c>
    </row>
    <row r="116" spans="6:10" x14ac:dyDescent="0.15">
      <c r="F116" s="4">
        <v>1113</v>
      </c>
      <c r="G116" s="2" t="s">
        <v>122</v>
      </c>
      <c r="I116" s="2">
        <v>159100</v>
      </c>
      <c r="J116" s="2" t="s">
        <v>474</v>
      </c>
    </row>
    <row r="117" spans="6:10" x14ac:dyDescent="0.15">
      <c r="F117" s="4">
        <v>1114</v>
      </c>
      <c r="G117" s="2" t="s">
        <v>123</v>
      </c>
      <c r="I117" s="2">
        <v>159200</v>
      </c>
      <c r="J117" s="2" t="s">
        <v>475</v>
      </c>
    </row>
    <row r="118" spans="6:10" x14ac:dyDescent="0.15">
      <c r="F118" s="4">
        <v>1115</v>
      </c>
      <c r="G118" s="2" t="s">
        <v>124</v>
      </c>
      <c r="I118" s="2">
        <v>159300</v>
      </c>
      <c r="J118" s="2" t="s">
        <v>476</v>
      </c>
    </row>
    <row r="119" spans="6:10" x14ac:dyDescent="0.15">
      <c r="F119" s="4">
        <v>1116</v>
      </c>
      <c r="G119" s="2" t="s">
        <v>125</v>
      </c>
      <c r="I119" s="2">
        <v>159400</v>
      </c>
      <c r="J119" s="2" t="s">
        <v>477</v>
      </c>
    </row>
    <row r="120" spans="6:10" x14ac:dyDescent="0.15">
      <c r="F120" s="4">
        <v>1117</v>
      </c>
      <c r="G120" s="2" t="s">
        <v>126</v>
      </c>
      <c r="I120" s="2">
        <v>159500</v>
      </c>
      <c r="J120" s="2" t="s">
        <v>478</v>
      </c>
    </row>
    <row r="121" spans="6:10" x14ac:dyDescent="0.15">
      <c r="F121" s="4">
        <v>1118</v>
      </c>
      <c r="G121" s="2" t="s">
        <v>127</v>
      </c>
      <c r="I121" s="2">
        <v>159600</v>
      </c>
      <c r="J121" s="2" t="s">
        <v>479</v>
      </c>
    </row>
    <row r="122" spans="6:10" x14ac:dyDescent="0.15">
      <c r="F122" s="4">
        <v>1119</v>
      </c>
      <c r="G122" s="2" t="s">
        <v>128</v>
      </c>
      <c r="I122" s="2">
        <v>159700</v>
      </c>
      <c r="J122" s="2" t="s">
        <v>480</v>
      </c>
    </row>
    <row r="123" spans="6:10" x14ac:dyDescent="0.15">
      <c r="F123" s="4">
        <v>1120</v>
      </c>
      <c r="G123" s="2" t="s">
        <v>129</v>
      </c>
      <c r="I123" s="2">
        <v>160000</v>
      </c>
      <c r="J123" s="2" t="s">
        <v>481</v>
      </c>
    </row>
    <row r="124" spans="6:10" x14ac:dyDescent="0.15">
      <c r="F124" s="4">
        <v>1121</v>
      </c>
      <c r="G124" s="2" t="s">
        <v>130</v>
      </c>
      <c r="I124" s="2">
        <v>161000</v>
      </c>
      <c r="J124" s="2" t="s">
        <v>482</v>
      </c>
    </row>
    <row r="125" spans="6:10" x14ac:dyDescent="0.15">
      <c r="F125" s="4">
        <v>1122</v>
      </c>
      <c r="G125" s="2" t="s">
        <v>131</v>
      </c>
      <c r="I125" s="2">
        <v>161100</v>
      </c>
      <c r="J125" s="2" t="s">
        <v>483</v>
      </c>
    </row>
    <row r="126" spans="6:10" x14ac:dyDescent="0.15">
      <c r="F126" s="4">
        <v>1123</v>
      </c>
      <c r="G126" s="2" t="s">
        <v>132</v>
      </c>
      <c r="I126" s="2">
        <v>161200</v>
      </c>
      <c r="J126" s="2" t="s">
        <v>484</v>
      </c>
    </row>
    <row r="127" spans="6:10" x14ac:dyDescent="0.15">
      <c r="F127" s="4">
        <v>1124</v>
      </c>
      <c r="G127" s="2" t="s">
        <v>133</v>
      </c>
      <c r="I127" s="2">
        <v>161300</v>
      </c>
      <c r="J127" s="2" t="s">
        <v>485</v>
      </c>
    </row>
    <row r="128" spans="6:10" x14ac:dyDescent="0.15">
      <c r="F128" s="4">
        <v>1125</v>
      </c>
      <c r="G128" s="2" t="s">
        <v>134</v>
      </c>
      <c r="I128" s="2">
        <v>161400</v>
      </c>
      <c r="J128" s="2" t="s">
        <v>486</v>
      </c>
    </row>
    <row r="129" spans="6:10" x14ac:dyDescent="0.15">
      <c r="F129" s="4">
        <v>1126</v>
      </c>
      <c r="G129" s="2" t="s">
        <v>135</v>
      </c>
      <c r="I129" s="2">
        <v>161500</v>
      </c>
      <c r="J129" s="2" t="s">
        <v>487</v>
      </c>
    </row>
    <row r="130" spans="6:10" x14ac:dyDescent="0.15">
      <c r="F130" s="4">
        <v>1127</v>
      </c>
      <c r="G130" s="2" t="s">
        <v>136</v>
      </c>
      <c r="I130" s="2">
        <v>161600</v>
      </c>
      <c r="J130" s="2" t="s">
        <v>488</v>
      </c>
    </row>
    <row r="131" spans="6:10" x14ac:dyDescent="0.15">
      <c r="F131" s="4">
        <v>1128</v>
      </c>
      <c r="G131" s="2" t="s">
        <v>137</v>
      </c>
      <c r="I131" s="2">
        <v>161700</v>
      </c>
      <c r="J131" s="2" t="s">
        <v>489</v>
      </c>
    </row>
    <row r="132" spans="6:10" x14ac:dyDescent="0.15">
      <c r="F132" s="4">
        <v>1129</v>
      </c>
      <c r="G132" s="2" t="s">
        <v>138</v>
      </c>
      <c r="I132" s="2">
        <v>161800</v>
      </c>
      <c r="J132" s="2" t="s">
        <v>490</v>
      </c>
    </row>
    <row r="133" spans="6:10" x14ac:dyDescent="0.15">
      <c r="F133" s="4">
        <v>1130</v>
      </c>
      <c r="G133" s="2" t="s">
        <v>139</v>
      </c>
      <c r="I133" s="2">
        <v>171000</v>
      </c>
      <c r="J133" s="2" t="s">
        <v>491</v>
      </c>
    </row>
    <row r="134" spans="6:10" x14ac:dyDescent="0.15">
      <c r="F134" s="4">
        <v>1131</v>
      </c>
      <c r="G134" s="2" t="s">
        <v>140</v>
      </c>
      <c r="I134" s="2">
        <v>172000</v>
      </c>
      <c r="J134" s="2" t="s">
        <v>492</v>
      </c>
    </row>
    <row r="135" spans="6:10" x14ac:dyDescent="0.15">
      <c r="F135" s="4">
        <v>1132</v>
      </c>
      <c r="G135" s="2" t="s">
        <v>141</v>
      </c>
      <c r="I135" s="2">
        <v>173000</v>
      </c>
      <c r="J135" s="2" t="s">
        <v>493</v>
      </c>
    </row>
    <row r="136" spans="6:10" x14ac:dyDescent="0.15">
      <c r="F136" s="4">
        <v>1133</v>
      </c>
      <c r="G136" s="2" t="s">
        <v>142</v>
      </c>
      <c r="I136" s="2">
        <v>178000</v>
      </c>
      <c r="J136" s="2" t="s">
        <v>494</v>
      </c>
    </row>
    <row r="137" spans="6:10" x14ac:dyDescent="0.15">
      <c r="F137" s="4">
        <v>1134</v>
      </c>
      <c r="G137" s="2" t="s">
        <v>143</v>
      </c>
      <c r="I137" s="2">
        <v>178100</v>
      </c>
      <c r="J137" s="2" t="s">
        <v>495</v>
      </c>
    </row>
    <row r="138" spans="6:10" x14ac:dyDescent="0.15">
      <c r="F138" s="4">
        <v>1135</v>
      </c>
      <c r="G138" s="2" t="s">
        <v>144</v>
      </c>
      <c r="I138" s="2">
        <v>178900</v>
      </c>
      <c r="J138" s="2" t="s">
        <v>496</v>
      </c>
    </row>
    <row r="139" spans="6:10" x14ac:dyDescent="0.15">
      <c r="F139" s="4">
        <v>1136</v>
      </c>
      <c r="G139" s="2" t="s">
        <v>145</v>
      </c>
      <c r="I139" s="2">
        <v>179000</v>
      </c>
      <c r="J139" s="2" t="s">
        <v>497</v>
      </c>
    </row>
    <row r="140" spans="6:10" x14ac:dyDescent="0.15">
      <c r="F140" s="4">
        <v>1137</v>
      </c>
      <c r="G140" s="2" t="s">
        <v>146</v>
      </c>
      <c r="I140" s="2">
        <v>179100</v>
      </c>
      <c r="J140" s="2" t="s">
        <v>498</v>
      </c>
    </row>
    <row r="141" spans="6:10" x14ac:dyDescent="0.15">
      <c r="F141" s="4">
        <v>1138</v>
      </c>
      <c r="G141" s="2" t="s">
        <v>147</v>
      </c>
      <c r="I141" s="2">
        <v>179200</v>
      </c>
      <c r="J141" s="2" t="s">
        <v>499</v>
      </c>
    </row>
    <row r="142" spans="6:10" x14ac:dyDescent="0.15">
      <c r="F142" s="4">
        <v>1139</v>
      </c>
      <c r="G142" s="2" t="s">
        <v>148</v>
      </c>
      <c r="I142" s="2">
        <v>179300</v>
      </c>
      <c r="J142" s="2" t="s">
        <v>500</v>
      </c>
    </row>
    <row r="143" spans="6:10" x14ac:dyDescent="0.15">
      <c r="F143" s="4">
        <v>1140</v>
      </c>
      <c r="G143" s="2" t="s">
        <v>149</v>
      </c>
      <c r="I143" s="2">
        <v>179900</v>
      </c>
      <c r="J143" s="2" t="s">
        <v>501</v>
      </c>
    </row>
    <row r="144" spans="6:10" x14ac:dyDescent="0.15">
      <c r="F144" s="4">
        <v>1141</v>
      </c>
      <c r="G144" s="2" t="s">
        <v>150</v>
      </c>
      <c r="I144" s="2">
        <v>181000</v>
      </c>
      <c r="J144" s="2" t="s">
        <v>502</v>
      </c>
    </row>
    <row r="145" spans="6:10" x14ac:dyDescent="0.15">
      <c r="F145" s="4">
        <v>1142</v>
      </c>
      <c r="G145" s="2" t="s">
        <v>151</v>
      </c>
      <c r="I145" s="2">
        <v>181100</v>
      </c>
      <c r="J145" s="2" t="s">
        <v>503</v>
      </c>
    </row>
    <row r="146" spans="6:10" x14ac:dyDescent="0.15">
      <c r="F146" s="4">
        <v>1143</v>
      </c>
      <c r="G146" s="2" t="s">
        <v>152</v>
      </c>
      <c r="I146" s="2">
        <v>181200</v>
      </c>
      <c r="J146" s="2" t="s">
        <v>504</v>
      </c>
    </row>
    <row r="147" spans="6:10" x14ac:dyDescent="0.15">
      <c r="F147" s="4">
        <v>1144</v>
      </c>
      <c r="G147" s="2" t="s">
        <v>153</v>
      </c>
      <c r="I147" s="2">
        <v>181300</v>
      </c>
      <c r="J147" s="2" t="s">
        <v>505</v>
      </c>
    </row>
    <row r="148" spans="6:10" x14ac:dyDescent="0.15">
      <c r="F148" s="4">
        <v>1145</v>
      </c>
      <c r="G148" s="2" t="s">
        <v>154</v>
      </c>
      <c r="I148" s="2">
        <v>181500</v>
      </c>
      <c r="J148" s="2" t="s">
        <v>506</v>
      </c>
    </row>
    <row r="149" spans="6:10" x14ac:dyDescent="0.15">
      <c r="F149" s="4">
        <v>1146</v>
      </c>
      <c r="G149" s="2" t="s">
        <v>155</v>
      </c>
      <c r="I149" s="2">
        <v>181600</v>
      </c>
      <c r="J149" s="2" t="s">
        <v>507</v>
      </c>
    </row>
    <row r="150" spans="6:10" x14ac:dyDescent="0.15">
      <c r="F150" s="4">
        <v>1147</v>
      </c>
      <c r="G150" s="2" t="s">
        <v>156</v>
      </c>
      <c r="I150" s="2">
        <v>183000</v>
      </c>
      <c r="J150" s="2" t="s">
        <v>508</v>
      </c>
    </row>
    <row r="151" spans="6:10" x14ac:dyDescent="0.15">
      <c r="F151" s="4">
        <v>1148</v>
      </c>
      <c r="G151" s="2" t="s">
        <v>157</v>
      </c>
      <c r="I151" s="2">
        <v>183100</v>
      </c>
      <c r="J151" s="2" t="s">
        <v>509</v>
      </c>
    </row>
    <row r="152" spans="6:10" x14ac:dyDescent="0.15">
      <c r="F152" s="4">
        <v>1149</v>
      </c>
      <c r="G152" s="2" t="s">
        <v>158</v>
      </c>
      <c r="I152" s="2">
        <v>183200</v>
      </c>
      <c r="J152" s="2" t="s">
        <v>510</v>
      </c>
    </row>
    <row r="153" spans="6:10" x14ac:dyDescent="0.15">
      <c r="F153" s="4">
        <v>1150</v>
      </c>
      <c r="G153" s="2" t="s">
        <v>159</v>
      </c>
      <c r="I153" s="2">
        <v>184000</v>
      </c>
      <c r="J153" s="2" t="s">
        <v>511</v>
      </c>
    </row>
    <row r="154" spans="6:10" x14ac:dyDescent="0.15">
      <c r="F154" s="4">
        <v>1151</v>
      </c>
      <c r="G154" s="2" t="s">
        <v>160</v>
      </c>
      <c r="I154" s="2">
        <v>184100</v>
      </c>
      <c r="J154" s="2" t="s">
        <v>512</v>
      </c>
    </row>
    <row r="155" spans="6:10" x14ac:dyDescent="0.15">
      <c r="F155" s="4">
        <v>1152</v>
      </c>
      <c r="G155" s="2" t="s">
        <v>161</v>
      </c>
      <c r="I155" s="2">
        <v>184200</v>
      </c>
      <c r="J155" s="2" t="s">
        <v>513</v>
      </c>
    </row>
    <row r="156" spans="6:10" x14ac:dyDescent="0.15">
      <c r="F156" s="4">
        <v>1153</v>
      </c>
      <c r="G156" s="2" t="s">
        <v>162</v>
      </c>
      <c r="I156" s="2">
        <v>185000</v>
      </c>
      <c r="J156" s="2" t="s">
        <v>514</v>
      </c>
    </row>
    <row r="157" spans="6:10" x14ac:dyDescent="0.15">
      <c r="F157" s="4">
        <v>1154</v>
      </c>
      <c r="G157" s="2" t="s">
        <v>163</v>
      </c>
      <c r="I157" s="2">
        <v>186000</v>
      </c>
      <c r="J157" s="2" t="s">
        <v>515</v>
      </c>
    </row>
    <row r="158" spans="6:10" x14ac:dyDescent="0.15">
      <c r="F158" s="4">
        <v>1155</v>
      </c>
      <c r="G158" s="2" t="s">
        <v>164</v>
      </c>
      <c r="I158" s="2">
        <v>186100</v>
      </c>
      <c r="J158" s="2" t="s">
        <v>516</v>
      </c>
    </row>
    <row r="159" spans="6:10" x14ac:dyDescent="0.15">
      <c r="F159" s="4">
        <v>1156</v>
      </c>
      <c r="G159" s="2" t="s">
        <v>165</v>
      </c>
      <c r="I159" s="2">
        <v>186200</v>
      </c>
      <c r="J159" s="2" t="s">
        <v>517</v>
      </c>
    </row>
    <row r="160" spans="6:10" x14ac:dyDescent="0.15">
      <c r="F160" s="4">
        <v>1157</v>
      </c>
      <c r="G160" s="2" t="s">
        <v>166</v>
      </c>
      <c r="I160" s="2">
        <v>187000</v>
      </c>
      <c r="J160" s="2" t="s">
        <v>518</v>
      </c>
    </row>
    <row r="161" spans="6:10" x14ac:dyDescent="0.15">
      <c r="F161" s="4">
        <v>1158</v>
      </c>
      <c r="G161" s="2" t="s">
        <v>167</v>
      </c>
      <c r="I161" s="2">
        <v>187100</v>
      </c>
      <c r="J161" s="2" t="s">
        <v>519</v>
      </c>
    </row>
    <row r="162" spans="6:10" x14ac:dyDescent="0.15">
      <c r="F162" s="4">
        <v>1159</v>
      </c>
      <c r="G162" s="2" t="s">
        <v>168</v>
      </c>
      <c r="I162" s="2">
        <v>187200</v>
      </c>
      <c r="J162" s="2" t="s">
        <v>520</v>
      </c>
    </row>
    <row r="163" spans="6:10" x14ac:dyDescent="0.15">
      <c r="F163" s="4">
        <v>1160</v>
      </c>
      <c r="G163" s="2" t="s">
        <v>169</v>
      </c>
      <c r="I163" s="2">
        <v>187300</v>
      </c>
      <c r="J163" s="2" t="s">
        <v>521</v>
      </c>
    </row>
    <row r="164" spans="6:10" x14ac:dyDescent="0.15">
      <c r="F164" s="4">
        <v>1161</v>
      </c>
      <c r="G164" s="2" t="s">
        <v>170</v>
      </c>
      <c r="I164" s="2">
        <v>187400</v>
      </c>
      <c r="J164" s="2" t="s">
        <v>522</v>
      </c>
    </row>
    <row r="165" spans="6:10" x14ac:dyDescent="0.15">
      <c r="F165" s="4">
        <v>1162</v>
      </c>
      <c r="G165" s="2" t="s">
        <v>171</v>
      </c>
      <c r="I165" s="2">
        <v>187900</v>
      </c>
      <c r="J165" s="2" t="s">
        <v>523</v>
      </c>
    </row>
    <row r="166" spans="6:10" x14ac:dyDescent="0.15">
      <c r="F166" s="4">
        <v>1163</v>
      </c>
      <c r="G166" s="2" t="s">
        <v>172</v>
      </c>
      <c r="I166" s="2">
        <v>188000</v>
      </c>
      <c r="J166" s="2" t="s">
        <v>524</v>
      </c>
    </row>
    <row r="167" spans="6:10" x14ac:dyDescent="0.15">
      <c r="F167" s="4">
        <v>1164</v>
      </c>
      <c r="G167" s="2" t="s">
        <v>173</v>
      </c>
      <c r="I167" s="2">
        <v>189000</v>
      </c>
      <c r="J167" s="2" t="s">
        <v>525</v>
      </c>
    </row>
    <row r="168" spans="6:10" x14ac:dyDescent="0.15">
      <c r="F168" s="4">
        <v>1165</v>
      </c>
      <c r="G168" s="2" t="s">
        <v>174</v>
      </c>
      <c r="I168" s="2">
        <v>189100</v>
      </c>
      <c r="J168" s="2" t="s">
        <v>526</v>
      </c>
    </row>
    <row r="169" spans="6:10" x14ac:dyDescent="0.15">
      <c r="F169" s="4">
        <v>1166</v>
      </c>
      <c r="G169" s="2" t="s">
        <v>175</v>
      </c>
      <c r="I169" s="2">
        <v>189200</v>
      </c>
      <c r="J169" s="2" t="s">
        <v>527</v>
      </c>
    </row>
    <row r="170" spans="6:10" x14ac:dyDescent="0.15">
      <c r="F170" s="4">
        <v>1167</v>
      </c>
      <c r="G170" s="2" t="s">
        <v>176</v>
      </c>
      <c r="I170" s="2">
        <v>189300</v>
      </c>
      <c r="J170" s="2" t="s">
        <v>528</v>
      </c>
    </row>
    <row r="171" spans="6:10" x14ac:dyDescent="0.15">
      <c r="F171" s="4">
        <v>1168</v>
      </c>
      <c r="G171" s="2" t="s">
        <v>177</v>
      </c>
      <c r="I171" s="2">
        <v>189400</v>
      </c>
      <c r="J171" s="2" t="s">
        <v>529</v>
      </c>
    </row>
    <row r="172" spans="6:10" x14ac:dyDescent="0.15">
      <c r="F172" s="4">
        <v>1169</v>
      </c>
      <c r="G172" s="2" t="s">
        <v>178</v>
      </c>
      <c r="I172" s="2">
        <v>189900</v>
      </c>
      <c r="J172" s="2" t="s">
        <v>530</v>
      </c>
    </row>
    <row r="173" spans="6:10" x14ac:dyDescent="0.15">
      <c r="F173" s="4">
        <v>1170</v>
      </c>
      <c r="G173" s="2" t="s">
        <v>179</v>
      </c>
      <c r="I173" s="2">
        <v>190000</v>
      </c>
      <c r="J173" s="2" t="s">
        <v>531</v>
      </c>
    </row>
    <row r="174" spans="6:10" x14ac:dyDescent="0.15">
      <c r="F174" s="4">
        <v>1171</v>
      </c>
      <c r="G174" s="2" t="s">
        <v>180</v>
      </c>
      <c r="I174" s="2">
        <v>193000</v>
      </c>
      <c r="J174" s="2" t="s">
        <v>532</v>
      </c>
    </row>
    <row r="175" spans="6:10" x14ac:dyDescent="0.15">
      <c r="F175" s="4">
        <v>1172</v>
      </c>
      <c r="G175" s="2" t="s">
        <v>181</v>
      </c>
      <c r="I175" s="2">
        <v>193100</v>
      </c>
      <c r="J175" s="2" t="s">
        <v>533</v>
      </c>
    </row>
    <row r="176" spans="6:10" x14ac:dyDescent="0.15">
      <c r="F176" s="4">
        <v>1173</v>
      </c>
      <c r="G176" s="2" t="s">
        <v>182</v>
      </c>
      <c r="I176" s="2">
        <v>193200</v>
      </c>
      <c r="J176" s="2" t="s">
        <v>534</v>
      </c>
    </row>
    <row r="177" spans="6:10" x14ac:dyDescent="0.15">
      <c r="F177" s="4">
        <v>1174</v>
      </c>
      <c r="G177" s="2" t="s">
        <v>183</v>
      </c>
      <c r="I177" s="2">
        <v>193300</v>
      </c>
      <c r="J177" s="2" t="s">
        <v>535</v>
      </c>
    </row>
    <row r="178" spans="6:10" x14ac:dyDescent="0.15">
      <c r="F178" s="4">
        <v>1175</v>
      </c>
      <c r="G178" s="2" t="s">
        <v>184</v>
      </c>
      <c r="I178" s="2">
        <v>193400</v>
      </c>
      <c r="J178" s="2" t="s">
        <v>536</v>
      </c>
    </row>
    <row r="179" spans="6:10" x14ac:dyDescent="0.15">
      <c r="F179" s="4">
        <v>1176</v>
      </c>
      <c r="G179" s="2" t="s">
        <v>185</v>
      </c>
      <c r="I179" s="2">
        <v>193500</v>
      </c>
      <c r="J179" s="2" t="s">
        <v>537</v>
      </c>
    </row>
    <row r="180" spans="6:10" x14ac:dyDescent="0.15">
      <c r="F180" s="4">
        <v>1177</v>
      </c>
      <c r="G180" s="2" t="s">
        <v>186</v>
      </c>
      <c r="I180" s="2">
        <v>193900</v>
      </c>
      <c r="J180" s="2" t="s">
        <v>538</v>
      </c>
    </row>
    <row r="181" spans="6:10" x14ac:dyDescent="0.15">
      <c r="F181" s="4">
        <v>1178</v>
      </c>
      <c r="G181" s="2" t="s">
        <v>187</v>
      </c>
      <c r="I181" s="2">
        <v>195000</v>
      </c>
      <c r="J181" s="2" t="s">
        <v>539</v>
      </c>
    </row>
    <row r="182" spans="6:10" x14ac:dyDescent="0.15">
      <c r="F182" s="4">
        <v>1179</v>
      </c>
      <c r="G182" s="2" t="s">
        <v>188</v>
      </c>
      <c r="I182" s="2">
        <v>196000</v>
      </c>
      <c r="J182" s="2" t="s">
        <v>450</v>
      </c>
    </row>
    <row r="183" spans="6:10" x14ac:dyDescent="0.15">
      <c r="F183" s="4">
        <v>1180</v>
      </c>
      <c r="G183" s="2" t="s">
        <v>189</v>
      </c>
      <c r="I183" s="2">
        <v>196100</v>
      </c>
      <c r="J183" s="2" t="s">
        <v>540</v>
      </c>
    </row>
    <row r="184" spans="6:10" x14ac:dyDescent="0.15">
      <c r="F184" s="4">
        <v>1181</v>
      </c>
      <c r="G184" s="2" t="s">
        <v>190</v>
      </c>
      <c r="I184" s="2">
        <v>196300</v>
      </c>
      <c r="J184" s="2" t="s">
        <v>541</v>
      </c>
    </row>
    <row r="185" spans="6:10" x14ac:dyDescent="0.15">
      <c r="F185" s="4">
        <v>1182</v>
      </c>
      <c r="G185" s="2" t="s">
        <v>191</v>
      </c>
      <c r="I185" s="2">
        <v>199000</v>
      </c>
      <c r="J185" s="2" t="s">
        <v>542</v>
      </c>
    </row>
    <row r="186" spans="6:10" x14ac:dyDescent="0.15">
      <c r="F186" s="4">
        <v>1183</v>
      </c>
      <c r="G186" s="2" t="s">
        <v>192</v>
      </c>
      <c r="I186" s="2">
        <v>201000</v>
      </c>
      <c r="J186" s="2" t="s">
        <v>543</v>
      </c>
    </row>
    <row r="187" spans="6:10" x14ac:dyDescent="0.15">
      <c r="F187" s="4">
        <v>1184</v>
      </c>
      <c r="G187" s="2" t="s">
        <v>193</v>
      </c>
      <c r="I187" s="2">
        <v>201100</v>
      </c>
      <c r="J187" s="2" t="s">
        <v>544</v>
      </c>
    </row>
    <row r="188" spans="6:10" x14ac:dyDescent="0.15">
      <c r="F188" s="4">
        <v>1185</v>
      </c>
      <c r="G188" s="2" t="s">
        <v>194</v>
      </c>
      <c r="I188" s="2">
        <v>202000</v>
      </c>
      <c r="J188" s="2" t="s">
        <v>545</v>
      </c>
    </row>
    <row r="189" spans="6:10" x14ac:dyDescent="0.15">
      <c r="F189" s="4">
        <v>1186</v>
      </c>
      <c r="G189" s="2" t="s">
        <v>195</v>
      </c>
      <c r="I189" s="2">
        <v>202100</v>
      </c>
      <c r="J189" s="2" t="s">
        <v>546</v>
      </c>
    </row>
    <row r="190" spans="6:10" x14ac:dyDescent="0.15">
      <c r="F190" s="4">
        <v>1187</v>
      </c>
      <c r="G190" s="2" t="s">
        <v>196</v>
      </c>
      <c r="I190" s="2">
        <v>202200</v>
      </c>
      <c r="J190" s="2" t="s">
        <v>547</v>
      </c>
    </row>
    <row r="191" spans="6:10" x14ac:dyDescent="0.15">
      <c r="F191" s="4">
        <v>1188</v>
      </c>
      <c r="G191" s="2" t="s">
        <v>197</v>
      </c>
      <c r="I191" s="2">
        <v>202300</v>
      </c>
      <c r="J191" s="2" t="s">
        <v>548</v>
      </c>
    </row>
    <row r="192" spans="6:10" x14ac:dyDescent="0.15">
      <c r="F192" s="4">
        <v>1189</v>
      </c>
      <c r="G192" s="2" t="s">
        <v>198</v>
      </c>
      <c r="I192" s="2">
        <v>202400</v>
      </c>
      <c r="J192" s="2" t="s">
        <v>549</v>
      </c>
    </row>
    <row r="193" spans="6:10" x14ac:dyDescent="0.15">
      <c r="F193" s="4">
        <v>1190</v>
      </c>
      <c r="G193" s="2" t="s">
        <v>199</v>
      </c>
      <c r="I193" s="2">
        <v>202450</v>
      </c>
      <c r="J193" s="2" t="s">
        <v>550</v>
      </c>
    </row>
    <row r="194" spans="6:10" x14ac:dyDescent="0.15">
      <c r="F194" s="4">
        <v>1191</v>
      </c>
      <c r="G194" s="2" t="s">
        <v>200</v>
      </c>
      <c r="I194" s="2">
        <v>202800</v>
      </c>
      <c r="J194" s="2" t="s">
        <v>551</v>
      </c>
    </row>
    <row r="195" spans="6:10" x14ac:dyDescent="0.15">
      <c r="F195" s="4">
        <v>1192</v>
      </c>
      <c r="G195" s="2" t="s">
        <v>201</v>
      </c>
      <c r="I195" s="2">
        <v>202900</v>
      </c>
      <c r="J195" s="2" t="s">
        <v>552</v>
      </c>
    </row>
    <row r="196" spans="6:10" x14ac:dyDescent="0.15">
      <c r="F196" s="4">
        <v>1193</v>
      </c>
      <c r="G196" s="2" t="s">
        <v>202</v>
      </c>
      <c r="I196" s="2">
        <v>203000</v>
      </c>
      <c r="J196" s="2" t="s">
        <v>553</v>
      </c>
    </row>
    <row r="197" spans="6:10" x14ac:dyDescent="0.15">
      <c r="F197" s="4">
        <v>1194</v>
      </c>
      <c r="G197" s="2" t="s">
        <v>203</v>
      </c>
      <c r="I197" s="2">
        <v>203100</v>
      </c>
      <c r="J197" s="2" t="s">
        <v>554</v>
      </c>
    </row>
    <row r="198" spans="6:10" x14ac:dyDescent="0.15">
      <c r="F198" s="4">
        <v>1195</v>
      </c>
      <c r="G198" s="2" t="s">
        <v>204</v>
      </c>
      <c r="I198" s="2">
        <v>204000</v>
      </c>
      <c r="J198" s="2" t="s">
        <v>555</v>
      </c>
    </row>
    <row r="199" spans="6:10" x14ac:dyDescent="0.15">
      <c r="F199" s="4">
        <v>1196</v>
      </c>
      <c r="G199" s="2" t="s">
        <v>205</v>
      </c>
      <c r="I199" s="2">
        <v>204100</v>
      </c>
      <c r="J199" s="2" t="s">
        <v>556</v>
      </c>
    </row>
    <row r="200" spans="6:10" x14ac:dyDescent="0.15">
      <c r="F200" s="4">
        <v>1197</v>
      </c>
      <c r="G200" s="2" t="s">
        <v>206</v>
      </c>
      <c r="I200" s="2">
        <v>208000</v>
      </c>
      <c r="J200" s="2" t="s">
        <v>557</v>
      </c>
    </row>
    <row r="201" spans="6:10" x14ac:dyDescent="0.15">
      <c r="F201" s="4">
        <v>1198</v>
      </c>
      <c r="G201" s="2" t="s">
        <v>207</v>
      </c>
      <c r="I201" s="2">
        <v>208100</v>
      </c>
      <c r="J201" s="2" t="s">
        <v>558</v>
      </c>
    </row>
    <row r="202" spans="6:10" x14ac:dyDescent="0.15">
      <c r="F202" s="4">
        <v>1199</v>
      </c>
      <c r="G202" s="2" t="s">
        <v>208</v>
      </c>
      <c r="I202" s="2">
        <v>208200</v>
      </c>
      <c r="J202" s="2" t="s">
        <v>559</v>
      </c>
    </row>
    <row r="203" spans="6:10" x14ac:dyDescent="0.15">
      <c r="F203" s="4">
        <v>1200</v>
      </c>
      <c r="G203" s="2" t="s">
        <v>209</v>
      </c>
      <c r="I203" s="2">
        <v>208300</v>
      </c>
      <c r="J203" s="2" t="s">
        <v>560</v>
      </c>
    </row>
    <row r="204" spans="6:10" x14ac:dyDescent="0.15">
      <c r="F204" s="4">
        <v>3001</v>
      </c>
      <c r="G204" s="2" t="s">
        <v>210</v>
      </c>
      <c r="I204" s="2">
        <v>208400</v>
      </c>
      <c r="J204" s="2" t="s">
        <v>561</v>
      </c>
    </row>
    <row r="205" spans="6:10" x14ac:dyDescent="0.15">
      <c r="F205" s="4">
        <v>3002</v>
      </c>
      <c r="G205" s="2" t="s">
        <v>211</v>
      </c>
      <c r="I205" s="2">
        <v>208500</v>
      </c>
      <c r="J205" s="2" t="s">
        <v>562</v>
      </c>
    </row>
    <row r="206" spans="6:10" x14ac:dyDescent="0.15">
      <c r="F206" s="4">
        <v>3003</v>
      </c>
      <c r="G206" s="2" t="s">
        <v>212</v>
      </c>
      <c r="I206" s="2">
        <v>208600</v>
      </c>
      <c r="J206" s="2" t="s">
        <v>563</v>
      </c>
    </row>
    <row r="207" spans="6:10" x14ac:dyDescent="0.15">
      <c r="F207" s="4">
        <v>3004</v>
      </c>
      <c r="G207" s="2" t="s">
        <v>213</v>
      </c>
      <c r="I207" s="2">
        <v>208701</v>
      </c>
      <c r="J207" s="2" t="s">
        <v>564</v>
      </c>
    </row>
    <row r="208" spans="6:10" x14ac:dyDescent="0.15">
      <c r="F208" s="4">
        <v>3005</v>
      </c>
      <c r="G208" s="2" t="s">
        <v>214</v>
      </c>
      <c r="I208" s="2">
        <v>208702</v>
      </c>
      <c r="J208" s="2" t="s">
        <v>565</v>
      </c>
    </row>
    <row r="209" spans="6:10" x14ac:dyDescent="0.15">
      <c r="F209" s="4">
        <v>3006</v>
      </c>
      <c r="G209" s="2" t="s">
        <v>215</v>
      </c>
      <c r="I209" s="2">
        <v>208703</v>
      </c>
      <c r="J209" s="2" t="s">
        <v>566</v>
      </c>
    </row>
    <row r="210" spans="6:10" x14ac:dyDescent="0.15">
      <c r="F210" s="4">
        <v>3007</v>
      </c>
      <c r="G210" s="2" t="s">
        <v>216</v>
      </c>
      <c r="I210" s="2">
        <v>209000</v>
      </c>
      <c r="J210" s="2" t="s">
        <v>567</v>
      </c>
    </row>
    <row r="211" spans="6:10" x14ac:dyDescent="0.15">
      <c r="F211" s="4">
        <v>3008</v>
      </c>
      <c r="G211" s="2" t="s">
        <v>217</v>
      </c>
      <c r="I211" s="2">
        <v>210000</v>
      </c>
      <c r="J211" s="2" t="s">
        <v>568</v>
      </c>
    </row>
    <row r="212" spans="6:10" x14ac:dyDescent="0.15">
      <c r="F212" s="4">
        <v>3009</v>
      </c>
      <c r="G212" s="2" t="s">
        <v>218</v>
      </c>
      <c r="I212" s="2">
        <v>210100</v>
      </c>
      <c r="J212" s="2" t="s">
        <v>569</v>
      </c>
    </row>
    <row r="213" spans="6:10" x14ac:dyDescent="0.15">
      <c r="F213" s="4">
        <v>3010</v>
      </c>
      <c r="G213" s="2" t="s">
        <v>219</v>
      </c>
      <c r="I213" s="2">
        <v>210200</v>
      </c>
      <c r="J213" s="2" t="s">
        <v>570</v>
      </c>
    </row>
    <row r="214" spans="6:10" x14ac:dyDescent="0.15">
      <c r="F214" s="4">
        <v>3011</v>
      </c>
      <c r="G214" s="2" t="s">
        <v>220</v>
      </c>
      <c r="I214" s="2">
        <v>210300</v>
      </c>
      <c r="J214" s="2" t="s">
        <v>571</v>
      </c>
    </row>
    <row r="215" spans="6:10" x14ac:dyDescent="0.15">
      <c r="F215" s="4">
        <v>3012</v>
      </c>
      <c r="G215" s="2" t="s">
        <v>221</v>
      </c>
      <c r="I215" s="2">
        <v>211000</v>
      </c>
      <c r="J215" s="2" t="s">
        <v>572</v>
      </c>
    </row>
    <row r="216" spans="6:10" x14ac:dyDescent="0.15">
      <c r="F216" s="4">
        <v>3013</v>
      </c>
      <c r="G216" s="2" t="s">
        <v>222</v>
      </c>
      <c r="I216" s="2">
        <v>212000</v>
      </c>
      <c r="J216" s="2" t="s">
        <v>573</v>
      </c>
    </row>
    <row r="217" spans="6:10" x14ac:dyDescent="0.15">
      <c r="F217" s="4">
        <v>3014</v>
      </c>
      <c r="G217" s="2" t="s">
        <v>223</v>
      </c>
      <c r="I217" s="2">
        <v>213000</v>
      </c>
      <c r="J217" s="2" t="s">
        <v>574</v>
      </c>
    </row>
    <row r="218" spans="6:10" x14ac:dyDescent="0.15">
      <c r="F218" s="4">
        <v>3015</v>
      </c>
      <c r="G218" s="2" t="s">
        <v>224</v>
      </c>
      <c r="I218" s="2">
        <v>214000</v>
      </c>
      <c r="J218" s="2" t="s">
        <v>575</v>
      </c>
    </row>
    <row r="219" spans="6:10" x14ac:dyDescent="0.15">
      <c r="F219" s="4">
        <v>3016</v>
      </c>
      <c r="G219" s="2" t="s">
        <v>225</v>
      </c>
      <c r="I219" s="2">
        <v>215000</v>
      </c>
      <c r="J219" s="2" t="s">
        <v>576</v>
      </c>
    </row>
    <row r="220" spans="6:10" x14ac:dyDescent="0.15">
      <c r="F220" s="4">
        <v>3017</v>
      </c>
      <c r="G220" s="2" t="s">
        <v>226</v>
      </c>
      <c r="I220" s="2">
        <v>215900</v>
      </c>
      <c r="J220" s="2" t="s">
        <v>577</v>
      </c>
    </row>
    <row r="221" spans="6:10" x14ac:dyDescent="0.15">
      <c r="F221" s="4">
        <v>3018</v>
      </c>
      <c r="G221" s="2" t="s">
        <v>227</v>
      </c>
      <c r="I221" s="2">
        <v>216000</v>
      </c>
      <c r="J221" s="2" t="s">
        <v>578</v>
      </c>
    </row>
    <row r="222" spans="6:10" x14ac:dyDescent="0.15">
      <c r="F222" s="4">
        <v>3019</v>
      </c>
      <c r="G222" s="2" t="s">
        <v>228</v>
      </c>
      <c r="I222" s="2">
        <v>216100</v>
      </c>
      <c r="J222" s="2" t="s">
        <v>579</v>
      </c>
    </row>
    <row r="223" spans="6:10" x14ac:dyDescent="0.15">
      <c r="F223" s="4">
        <v>3020</v>
      </c>
      <c r="G223" s="2" t="s">
        <v>229</v>
      </c>
      <c r="I223" s="2">
        <v>216200</v>
      </c>
      <c r="J223" s="2" t="s">
        <v>580</v>
      </c>
    </row>
    <row r="224" spans="6:10" x14ac:dyDescent="0.15">
      <c r="F224" s="4">
        <v>3021</v>
      </c>
      <c r="G224" s="2" t="s">
        <v>230</v>
      </c>
      <c r="I224" s="2">
        <v>217000</v>
      </c>
      <c r="J224" s="2" t="s">
        <v>581</v>
      </c>
    </row>
    <row r="225" spans="6:10" x14ac:dyDescent="0.15">
      <c r="F225" s="4">
        <v>3022</v>
      </c>
      <c r="G225" s="2" t="s">
        <v>231</v>
      </c>
      <c r="I225" s="2">
        <v>217101</v>
      </c>
      <c r="J225" s="2" t="s">
        <v>582</v>
      </c>
    </row>
    <row r="226" spans="6:10" x14ac:dyDescent="0.15">
      <c r="F226" s="4">
        <v>3023</v>
      </c>
      <c r="G226" s="2" t="s">
        <v>232</v>
      </c>
      <c r="I226" s="2">
        <v>217102</v>
      </c>
      <c r="J226" s="2" t="s">
        <v>583</v>
      </c>
    </row>
    <row r="227" spans="6:10" x14ac:dyDescent="0.15">
      <c r="F227" s="4">
        <v>3024</v>
      </c>
      <c r="G227" s="2" t="s">
        <v>233</v>
      </c>
      <c r="I227" s="2">
        <v>217300</v>
      </c>
      <c r="J227" s="2" t="s">
        <v>584</v>
      </c>
    </row>
    <row r="228" spans="6:10" x14ac:dyDescent="0.15">
      <c r="F228" s="4">
        <v>3025</v>
      </c>
      <c r="G228" s="2" t="s">
        <v>234</v>
      </c>
      <c r="I228" s="2">
        <v>217400</v>
      </c>
      <c r="J228" s="2" t="s">
        <v>585</v>
      </c>
    </row>
    <row r="229" spans="6:10" x14ac:dyDescent="0.15">
      <c r="F229" s="4">
        <v>3026</v>
      </c>
      <c r="G229" s="2" t="s">
        <v>235</v>
      </c>
      <c r="I229" s="2">
        <v>217500</v>
      </c>
      <c r="J229" s="2" t="s">
        <v>586</v>
      </c>
    </row>
    <row r="230" spans="6:10" x14ac:dyDescent="0.15">
      <c r="F230" s="4">
        <v>3027</v>
      </c>
      <c r="G230" s="2" t="s">
        <v>236</v>
      </c>
      <c r="I230" s="2">
        <v>217600</v>
      </c>
      <c r="J230" s="2" t="s">
        <v>587</v>
      </c>
    </row>
    <row r="231" spans="6:10" x14ac:dyDescent="0.15">
      <c r="F231" s="4">
        <v>3028</v>
      </c>
      <c r="G231" s="2" t="s">
        <v>237</v>
      </c>
      <c r="I231" s="2">
        <v>217900</v>
      </c>
      <c r="J231" s="2" t="s">
        <v>588</v>
      </c>
    </row>
    <row r="232" spans="6:10" x14ac:dyDescent="0.15">
      <c r="F232" s="4">
        <v>3029</v>
      </c>
      <c r="G232" s="2" t="s">
        <v>238</v>
      </c>
      <c r="I232" s="2">
        <v>218000</v>
      </c>
      <c r="J232" s="2" t="s">
        <v>589</v>
      </c>
    </row>
    <row r="233" spans="6:10" x14ac:dyDescent="0.15">
      <c r="F233" s="4">
        <v>3030</v>
      </c>
      <c r="G233" s="2" t="s">
        <v>239</v>
      </c>
      <c r="I233" s="2">
        <v>218010</v>
      </c>
      <c r="J233" s="2" t="s">
        <v>590</v>
      </c>
    </row>
    <row r="234" spans="6:10" x14ac:dyDescent="0.15">
      <c r="F234" s="4">
        <v>3031</v>
      </c>
      <c r="G234" s="2" t="s">
        <v>240</v>
      </c>
      <c r="I234" s="2">
        <v>218020</v>
      </c>
      <c r="J234" s="2" t="s">
        <v>591</v>
      </c>
    </row>
    <row r="235" spans="6:10" x14ac:dyDescent="0.15">
      <c r="F235" s="4">
        <v>3032</v>
      </c>
      <c r="G235" s="2" t="s">
        <v>241</v>
      </c>
      <c r="I235" s="2">
        <v>218030</v>
      </c>
      <c r="J235" s="2" t="s">
        <v>592</v>
      </c>
    </row>
    <row r="236" spans="6:10" x14ac:dyDescent="0.15">
      <c r="F236" s="4">
        <v>3033</v>
      </c>
      <c r="G236" s="2" t="s">
        <v>242</v>
      </c>
      <c r="I236" s="2">
        <v>218040</v>
      </c>
      <c r="J236" s="2" t="s">
        <v>593</v>
      </c>
    </row>
    <row r="237" spans="6:10" x14ac:dyDescent="0.15">
      <c r="F237" s="4">
        <v>3035</v>
      </c>
      <c r="G237" s="2" t="s">
        <v>243</v>
      </c>
      <c r="I237" s="2">
        <v>218060</v>
      </c>
      <c r="J237" s="2" t="s">
        <v>594</v>
      </c>
    </row>
    <row r="238" spans="6:10" x14ac:dyDescent="0.15">
      <c r="F238" s="4">
        <v>3036</v>
      </c>
      <c r="G238" s="2" t="s">
        <v>244</v>
      </c>
      <c r="I238" s="2">
        <v>218080</v>
      </c>
      <c r="J238" s="2" t="s">
        <v>595</v>
      </c>
    </row>
    <row r="239" spans="6:10" x14ac:dyDescent="0.15">
      <c r="F239" s="4">
        <v>3037</v>
      </c>
      <c r="G239" s="2" t="s">
        <v>245</v>
      </c>
      <c r="I239" s="2">
        <v>218090</v>
      </c>
      <c r="J239" s="2" t="s">
        <v>596</v>
      </c>
    </row>
    <row r="240" spans="6:10" x14ac:dyDescent="0.15">
      <c r="F240" s="4">
        <v>3038</v>
      </c>
      <c r="G240" s="2" t="s">
        <v>246</v>
      </c>
      <c r="I240" s="2">
        <v>218100</v>
      </c>
      <c r="J240" s="2" t="s">
        <v>597</v>
      </c>
    </row>
    <row r="241" spans="6:10" x14ac:dyDescent="0.15">
      <c r="F241" s="4">
        <v>3039</v>
      </c>
      <c r="G241" s="2" t="s">
        <v>247</v>
      </c>
      <c r="I241" s="2">
        <v>218110</v>
      </c>
      <c r="J241" s="2" t="s">
        <v>598</v>
      </c>
    </row>
    <row r="242" spans="6:10" x14ac:dyDescent="0.15">
      <c r="F242" s="4">
        <v>3040</v>
      </c>
      <c r="G242" s="2" t="s">
        <v>248</v>
      </c>
      <c r="I242" s="2">
        <v>218120</v>
      </c>
      <c r="J242" s="2" t="s">
        <v>599</v>
      </c>
    </row>
    <row r="243" spans="6:10" x14ac:dyDescent="0.15">
      <c r="F243" s="4">
        <v>3041</v>
      </c>
      <c r="G243" s="2" t="s">
        <v>249</v>
      </c>
      <c r="I243" s="2">
        <v>218130</v>
      </c>
      <c r="J243" s="2" t="s">
        <v>600</v>
      </c>
    </row>
    <row r="244" spans="6:10" x14ac:dyDescent="0.15">
      <c r="F244" s="4">
        <v>3042</v>
      </c>
      <c r="G244" s="2" t="s">
        <v>250</v>
      </c>
      <c r="I244" s="2">
        <v>218140</v>
      </c>
      <c r="J244" s="2" t="s">
        <v>601</v>
      </c>
    </row>
    <row r="245" spans="6:10" x14ac:dyDescent="0.15">
      <c r="F245" s="4">
        <v>3043</v>
      </c>
      <c r="G245" s="2" t="s">
        <v>251</v>
      </c>
      <c r="I245" s="2">
        <v>218150</v>
      </c>
      <c r="J245" s="2" t="s">
        <v>602</v>
      </c>
    </row>
    <row r="246" spans="6:10" x14ac:dyDescent="0.15">
      <c r="F246" s="4">
        <v>3044</v>
      </c>
      <c r="G246" s="2" t="s">
        <v>252</v>
      </c>
      <c r="I246" s="2">
        <v>218160</v>
      </c>
      <c r="J246" s="2" t="s">
        <v>603</v>
      </c>
    </row>
    <row r="247" spans="6:10" x14ac:dyDescent="0.15">
      <c r="F247" s="4">
        <v>3045</v>
      </c>
      <c r="G247" s="2" t="s">
        <v>253</v>
      </c>
      <c r="I247" s="2">
        <v>218170</v>
      </c>
      <c r="J247" s="2" t="s">
        <v>604</v>
      </c>
    </row>
    <row r="248" spans="6:10" x14ac:dyDescent="0.15">
      <c r="F248" s="4">
        <v>3046</v>
      </c>
      <c r="G248" s="2" t="s">
        <v>254</v>
      </c>
      <c r="I248" s="2">
        <v>218180</v>
      </c>
      <c r="J248" s="2" t="s">
        <v>605</v>
      </c>
    </row>
    <row r="249" spans="6:10" x14ac:dyDescent="0.15">
      <c r="F249" s="4">
        <v>3047</v>
      </c>
      <c r="G249" s="2" t="s">
        <v>255</v>
      </c>
      <c r="I249" s="2">
        <v>218190</v>
      </c>
      <c r="J249" s="2" t="s">
        <v>606</v>
      </c>
    </row>
    <row r="250" spans="6:10" x14ac:dyDescent="0.15">
      <c r="F250" s="4">
        <v>3048</v>
      </c>
      <c r="G250" s="2" t="s">
        <v>256</v>
      </c>
      <c r="I250" s="2">
        <v>218200</v>
      </c>
      <c r="J250" s="2" t="s">
        <v>607</v>
      </c>
    </row>
    <row r="251" spans="6:10" x14ac:dyDescent="0.15">
      <c r="F251" s="4">
        <v>3049</v>
      </c>
      <c r="G251" s="2" t="s">
        <v>257</v>
      </c>
      <c r="I251" s="2">
        <v>219000</v>
      </c>
      <c r="J251" s="2" t="s">
        <v>608</v>
      </c>
    </row>
    <row r="252" spans="6:10" x14ac:dyDescent="0.15">
      <c r="F252" s="4">
        <v>3051</v>
      </c>
      <c r="G252" s="2" t="s">
        <v>258</v>
      </c>
      <c r="I252" s="2">
        <v>230000</v>
      </c>
      <c r="J252" s="2" t="s">
        <v>609</v>
      </c>
    </row>
    <row r="253" spans="6:10" x14ac:dyDescent="0.15">
      <c r="F253" s="4">
        <v>3052</v>
      </c>
      <c r="G253" s="2" t="s">
        <v>259</v>
      </c>
      <c r="I253" s="2">
        <v>231000</v>
      </c>
      <c r="J253" s="2" t="s">
        <v>610</v>
      </c>
    </row>
    <row r="254" spans="6:10" x14ac:dyDescent="0.15">
      <c r="F254" s="4">
        <v>3054</v>
      </c>
      <c r="G254" s="2" t="s">
        <v>260</v>
      </c>
      <c r="I254" s="2">
        <v>232000</v>
      </c>
      <c r="J254" s="2" t="s">
        <v>611</v>
      </c>
    </row>
    <row r="255" spans="6:10" x14ac:dyDescent="0.15">
      <c r="F255" s="4">
        <v>3055</v>
      </c>
      <c r="G255" s="2" t="s">
        <v>261</v>
      </c>
      <c r="I255" s="2">
        <v>233000</v>
      </c>
      <c r="J255" s="2" t="s">
        <v>612</v>
      </c>
    </row>
    <row r="256" spans="6:10" x14ac:dyDescent="0.15">
      <c r="F256" s="4">
        <v>3056</v>
      </c>
      <c r="G256" s="2" t="s">
        <v>262</v>
      </c>
      <c r="I256" s="2">
        <v>234000</v>
      </c>
      <c r="J256" s="2" t="s">
        <v>613</v>
      </c>
    </row>
    <row r="257" spans="6:10" x14ac:dyDescent="0.15">
      <c r="F257" s="4">
        <v>3057</v>
      </c>
      <c r="G257" s="2" t="s">
        <v>263</v>
      </c>
      <c r="I257" s="2">
        <v>234100</v>
      </c>
      <c r="J257" s="2" t="s">
        <v>614</v>
      </c>
    </row>
    <row r="258" spans="6:10" x14ac:dyDescent="0.15">
      <c r="F258" s="4">
        <v>3058</v>
      </c>
      <c r="G258" s="2" t="s">
        <v>264</v>
      </c>
      <c r="I258" s="2">
        <v>234200</v>
      </c>
      <c r="J258" s="2" t="s">
        <v>615</v>
      </c>
    </row>
    <row r="259" spans="6:10" x14ac:dyDescent="0.15">
      <c r="F259" s="4">
        <v>3059</v>
      </c>
      <c r="G259" s="2" t="s">
        <v>265</v>
      </c>
      <c r="I259" s="2">
        <v>235000</v>
      </c>
      <c r="J259" s="2" t="s">
        <v>616</v>
      </c>
    </row>
    <row r="260" spans="6:10" x14ac:dyDescent="0.15">
      <c r="F260" s="4">
        <v>3060</v>
      </c>
      <c r="G260" s="2" t="s">
        <v>266</v>
      </c>
      <c r="I260" s="2">
        <v>236000</v>
      </c>
      <c r="J260" s="2" t="s">
        <v>617</v>
      </c>
    </row>
    <row r="261" spans="6:10" x14ac:dyDescent="0.15">
      <c r="F261" s="4">
        <v>3061</v>
      </c>
      <c r="G261" s="2" t="s">
        <v>267</v>
      </c>
      <c r="I261" s="2">
        <v>236100</v>
      </c>
      <c r="J261" s="2" t="s">
        <v>617</v>
      </c>
    </row>
    <row r="262" spans="6:10" x14ac:dyDescent="0.15">
      <c r="F262" s="4">
        <v>3063</v>
      </c>
      <c r="G262" s="2" t="s">
        <v>268</v>
      </c>
      <c r="I262" s="2">
        <v>236200</v>
      </c>
      <c r="J262" s="2" t="s">
        <v>618</v>
      </c>
    </row>
    <row r="263" spans="6:10" x14ac:dyDescent="0.15">
      <c r="F263" s="4">
        <v>3064</v>
      </c>
      <c r="G263" s="2" t="s">
        <v>269</v>
      </c>
      <c r="I263" s="2">
        <v>237000</v>
      </c>
      <c r="J263" s="2" t="s">
        <v>619</v>
      </c>
    </row>
    <row r="264" spans="6:10" x14ac:dyDescent="0.15">
      <c r="F264" s="4">
        <v>3065</v>
      </c>
      <c r="G264" s="2" t="s">
        <v>270</v>
      </c>
      <c r="I264" s="2">
        <v>244000</v>
      </c>
      <c r="J264" s="2" t="s">
        <v>620</v>
      </c>
    </row>
    <row r="265" spans="6:10" x14ac:dyDescent="0.15">
      <c r="F265" s="4">
        <v>3066</v>
      </c>
      <c r="G265" s="2" t="s">
        <v>271</v>
      </c>
      <c r="I265" s="2">
        <v>244100</v>
      </c>
      <c r="J265" s="2" t="s">
        <v>621</v>
      </c>
    </row>
    <row r="266" spans="6:10" x14ac:dyDescent="0.15">
      <c r="F266" s="4">
        <v>3081</v>
      </c>
      <c r="G266" s="2" t="s">
        <v>272</v>
      </c>
      <c r="I266" s="2">
        <v>250000</v>
      </c>
      <c r="J266" s="2" t="s">
        <v>622</v>
      </c>
    </row>
    <row r="267" spans="6:10" x14ac:dyDescent="0.15">
      <c r="F267" s="4">
        <v>3082</v>
      </c>
      <c r="G267" s="2" t="s">
        <v>273</v>
      </c>
      <c r="I267" s="2">
        <v>251000</v>
      </c>
      <c r="J267" s="2" t="s">
        <v>623</v>
      </c>
    </row>
    <row r="268" spans="6:10" x14ac:dyDescent="0.15">
      <c r="F268" s="4">
        <v>3083</v>
      </c>
      <c r="G268" s="2" t="s">
        <v>274</v>
      </c>
      <c r="I268" s="2">
        <v>253000</v>
      </c>
      <c r="J268" s="2" t="s">
        <v>624</v>
      </c>
    </row>
    <row r="269" spans="6:10" x14ac:dyDescent="0.15">
      <c r="F269" s="4">
        <v>3084</v>
      </c>
      <c r="G269" s="2" t="s">
        <v>275</v>
      </c>
      <c r="I269" s="2">
        <v>260000</v>
      </c>
      <c r="J269" s="2" t="s">
        <v>625</v>
      </c>
    </row>
    <row r="270" spans="6:10" x14ac:dyDescent="0.15">
      <c r="F270" s="4">
        <v>3085</v>
      </c>
      <c r="G270" s="2" t="s">
        <v>276</v>
      </c>
      <c r="I270" s="2">
        <v>301000</v>
      </c>
      <c r="J270" s="2" t="s">
        <v>626</v>
      </c>
    </row>
    <row r="271" spans="6:10" x14ac:dyDescent="0.15">
      <c r="F271" s="4">
        <v>3086</v>
      </c>
      <c r="G271" s="2" t="s">
        <v>277</v>
      </c>
      <c r="I271" s="2">
        <v>302000</v>
      </c>
      <c r="J271" s="2" t="s">
        <v>627</v>
      </c>
    </row>
    <row r="272" spans="6:10" x14ac:dyDescent="0.15">
      <c r="F272" s="4">
        <v>3087</v>
      </c>
      <c r="G272" s="2" t="s">
        <v>278</v>
      </c>
      <c r="I272" s="2">
        <v>311000</v>
      </c>
      <c r="J272" s="2" t="s">
        <v>628</v>
      </c>
    </row>
    <row r="273" spans="6:10" x14ac:dyDescent="0.15">
      <c r="F273" s="4">
        <v>3088</v>
      </c>
      <c r="G273" s="2" t="s">
        <v>279</v>
      </c>
      <c r="I273" s="2">
        <v>312000</v>
      </c>
      <c r="J273" s="2" t="s">
        <v>629</v>
      </c>
    </row>
    <row r="274" spans="6:10" x14ac:dyDescent="0.15">
      <c r="F274" s="4">
        <v>3089</v>
      </c>
      <c r="G274" s="2" t="s">
        <v>280</v>
      </c>
      <c r="I274" s="2">
        <v>313000</v>
      </c>
      <c r="J274" s="2" t="s">
        <v>630</v>
      </c>
    </row>
    <row r="275" spans="6:10" x14ac:dyDescent="0.15">
      <c r="F275" s="4">
        <v>3090</v>
      </c>
      <c r="G275" s="2" t="s">
        <v>281</v>
      </c>
      <c r="I275" s="2">
        <v>321000</v>
      </c>
      <c r="J275" s="2" t="s">
        <v>631</v>
      </c>
    </row>
    <row r="276" spans="6:10" x14ac:dyDescent="0.15">
      <c r="F276" s="4">
        <v>3091</v>
      </c>
      <c r="G276" s="2" t="s">
        <v>282</v>
      </c>
      <c r="I276" s="2">
        <v>322000</v>
      </c>
      <c r="J276" s="2" t="s">
        <v>632</v>
      </c>
    </row>
    <row r="277" spans="6:10" x14ac:dyDescent="0.15">
      <c r="F277" s="4">
        <v>3092</v>
      </c>
      <c r="G277" s="2" t="s">
        <v>283</v>
      </c>
      <c r="I277" s="2">
        <v>331000</v>
      </c>
      <c r="J277" s="2" t="s">
        <v>633</v>
      </c>
    </row>
    <row r="278" spans="6:10" x14ac:dyDescent="0.15">
      <c r="F278" s="4">
        <v>3093</v>
      </c>
      <c r="G278" s="2" t="s">
        <v>284</v>
      </c>
      <c r="I278" s="2">
        <v>341000</v>
      </c>
      <c r="J278" s="2" t="s">
        <v>634</v>
      </c>
    </row>
    <row r="279" spans="6:10" x14ac:dyDescent="0.15">
      <c r="F279" s="4">
        <v>3094</v>
      </c>
      <c r="G279" s="2" t="s">
        <v>285</v>
      </c>
      <c r="I279" s="2">
        <v>351000</v>
      </c>
      <c r="J279" s="2" t="s">
        <v>635</v>
      </c>
    </row>
    <row r="280" spans="6:10" x14ac:dyDescent="0.15">
      <c r="F280" s="4">
        <v>7001</v>
      </c>
      <c r="G280" s="2" t="s">
        <v>286</v>
      </c>
      <c r="I280" s="2">
        <v>359000</v>
      </c>
      <c r="J280" s="2" t="s">
        <v>636</v>
      </c>
    </row>
    <row r="281" spans="6:10" x14ac:dyDescent="0.15">
      <c r="F281" s="4">
        <v>7002</v>
      </c>
      <c r="G281" s="2" t="s">
        <v>287</v>
      </c>
      <c r="I281" s="2">
        <v>360000</v>
      </c>
      <c r="J281" s="2" t="s">
        <v>637</v>
      </c>
    </row>
    <row r="282" spans="6:10" x14ac:dyDescent="0.15">
      <c r="F282" s="4">
        <v>7003</v>
      </c>
      <c r="G282" s="2" t="s">
        <v>288</v>
      </c>
      <c r="I282" s="2">
        <v>401000</v>
      </c>
      <c r="J282" s="2" t="s">
        <v>638</v>
      </c>
    </row>
    <row r="283" spans="6:10" x14ac:dyDescent="0.15">
      <c r="F283" s="4">
        <v>7004</v>
      </c>
      <c r="G283" s="2" t="s">
        <v>289</v>
      </c>
      <c r="I283" s="2">
        <v>402000</v>
      </c>
      <c r="J283" s="2" t="s">
        <v>639</v>
      </c>
    </row>
    <row r="284" spans="6:10" x14ac:dyDescent="0.15">
      <c r="F284" s="4">
        <v>7005</v>
      </c>
      <c r="G284" s="2" t="s">
        <v>290</v>
      </c>
      <c r="I284" s="2">
        <v>402100</v>
      </c>
      <c r="J284" s="2" t="s">
        <v>640</v>
      </c>
    </row>
    <row r="285" spans="6:10" x14ac:dyDescent="0.15">
      <c r="F285" s="4">
        <v>7006</v>
      </c>
      <c r="G285" s="2" t="s">
        <v>291</v>
      </c>
      <c r="I285" s="2">
        <v>402200</v>
      </c>
      <c r="J285" s="2" t="s">
        <v>641</v>
      </c>
    </row>
    <row r="286" spans="6:10" x14ac:dyDescent="0.15">
      <c r="F286" s="4">
        <v>7007</v>
      </c>
      <c r="G286" s="2" t="s">
        <v>292</v>
      </c>
      <c r="I286" s="2">
        <v>411000</v>
      </c>
      <c r="J286" s="2" t="s">
        <v>642</v>
      </c>
    </row>
    <row r="287" spans="6:10" x14ac:dyDescent="0.15">
      <c r="F287" s="4">
        <v>7008</v>
      </c>
      <c r="G287" s="2" t="s">
        <v>293</v>
      </c>
      <c r="I287" s="2">
        <v>412000</v>
      </c>
      <c r="J287" s="2" t="s">
        <v>643</v>
      </c>
    </row>
    <row r="288" spans="6:10" x14ac:dyDescent="0.15">
      <c r="F288" s="4">
        <v>7009</v>
      </c>
      <c r="G288" s="2" t="s">
        <v>294</v>
      </c>
      <c r="I288" s="2">
        <v>412100</v>
      </c>
      <c r="J288" s="2" t="s">
        <v>644</v>
      </c>
    </row>
    <row r="289" spans="6:10" x14ac:dyDescent="0.15">
      <c r="F289" s="4">
        <v>7010</v>
      </c>
      <c r="G289" s="2" t="s">
        <v>295</v>
      </c>
      <c r="I289" s="2">
        <v>412200</v>
      </c>
      <c r="J289" s="2" t="s">
        <v>645</v>
      </c>
    </row>
    <row r="290" spans="6:10" x14ac:dyDescent="0.15">
      <c r="F290" s="4">
        <v>7011</v>
      </c>
      <c r="G290" s="2" t="s">
        <v>296</v>
      </c>
      <c r="I290" s="2">
        <v>421000</v>
      </c>
      <c r="J290" s="2" t="s">
        <v>646</v>
      </c>
    </row>
    <row r="291" spans="6:10" x14ac:dyDescent="0.15">
      <c r="F291" s="4">
        <v>7012</v>
      </c>
      <c r="G291" s="2" t="s">
        <v>297</v>
      </c>
      <c r="I291" s="2">
        <v>422000</v>
      </c>
      <c r="J291" s="2" t="s">
        <v>647</v>
      </c>
    </row>
    <row r="292" spans="6:10" x14ac:dyDescent="0.15">
      <c r="F292" s="4">
        <v>7013</v>
      </c>
      <c r="G292" s="2" t="s">
        <v>298</v>
      </c>
      <c r="I292" s="2">
        <v>422100</v>
      </c>
      <c r="J292" s="2" t="s">
        <v>648</v>
      </c>
    </row>
    <row r="293" spans="6:10" x14ac:dyDescent="0.15">
      <c r="F293" s="4">
        <v>7014</v>
      </c>
      <c r="G293" s="2" t="s">
        <v>299</v>
      </c>
      <c r="I293" s="2">
        <v>422200</v>
      </c>
      <c r="J293" s="2" t="s">
        <v>649</v>
      </c>
    </row>
    <row r="294" spans="6:10" x14ac:dyDescent="0.15">
      <c r="F294" s="4">
        <v>7015</v>
      </c>
      <c r="G294" s="2" t="s">
        <v>300</v>
      </c>
      <c r="I294" s="2">
        <v>422300</v>
      </c>
      <c r="J294" s="2" t="s">
        <v>650</v>
      </c>
    </row>
    <row r="295" spans="6:10" x14ac:dyDescent="0.15">
      <c r="F295" s="4">
        <v>7016</v>
      </c>
      <c r="G295" s="2" t="s">
        <v>301</v>
      </c>
      <c r="I295" s="2">
        <v>422400</v>
      </c>
      <c r="J295" s="2" t="s">
        <v>651</v>
      </c>
    </row>
    <row r="296" spans="6:10" x14ac:dyDescent="0.15">
      <c r="F296" s="4">
        <v>7017</v>
      </c>
      <c r="G296" s="2" t="s">
        <v>302</v>
      </c>
      <c r="I296" s="2">
        <v>422500</v>
      </c>
      <c r="J296" s="2" t="s">
        <v>652</v>
      </c>
    </row>
    <row r="297" spans="6:10" x14ac:dyDescent="0.15">
      <c r="F297" s="4">
        <v>7018</v>
      </c>
      <c r="G297" s="2" t="s">
        <v>303</v>
      </c>
      <c r="I297" s="2">
        <v>423000</v>
      </c>
      <c r="J297" s="2" t="s">
        <v>653</v>
      </c>
    </row>
    <row r="298" spans="6:10" x14ac:dyDescent="0.15">
      <c r="F298" s="4">
        <v>7019</v>
      </c>
      <c r="G298" s="2" t="s">
        <v>304</v>
      </c>
      <c r="I298" s="2">
        <v>424000</v>
      </c>
      <c r="J298" s="2" t="s">
        <v>654</v>
      </c>
    </row>
    <row r="299" spans="6:10" x14ac:dyDescent="0.15">
      <c r="F299" s="4">
        <v>7020</v>
      </c>
      <c r="G299" s="2" t="s">
        <v>305</v>
      </c>
      <c r="I299" s="2">
        <v>425000</v>
      </c>
      <c r="J299" s="2" t="s">
        <v>655</v>
      </c>
    </row>
    <row r="300" spans="6:10" x14ac:dyDescent="0.15">
      <c r="F300" s="4">
        <v>7021</v>
      </c>
      <c r="G300" s="2" t="s">
        <v>306</v>
      </c>
      <c r="I300" s="2">
        <v>426000</v>
      </c>
      <c r="J300" s="2" t="s">
        <v>656</v>
      </c>
    </row>
    <row r="301" spans="6:10" x14ac:dyDescent="0.15">
      <c r="F301" s="4">
        <v>7022</v>
      </c>
      <c r="G301" s="2" t="s">
        <v>307</v>
      </c>
      <c r="I301" s="2">
        <v>426100</v>
      </c>
      <c r="J301" s="2" t="s">
        <v>657</v>
      </c>
    </row>
    <row r="302" spans="6:10" x14ac:dyDescent="0.15">
      <c r="F302" s="4">
        <v>7023</v>
      </c>
      <c r="G302" s="2" t="s">
        <v>308</v>
      </c>
      <c r="I302" s="2">
        <v>426200</v>
      </c>
      <c r="J302" s="2" t="s">
        <v>658</v>
      </c>
    </row>
    <row r="303" spans="6:10" x14ac:dyDescent="0.15">
      <c r="F303" s="4">
        <v>7024</v>
      </c>
      <c r="G303" s="2" t="s">
        <v>309</v>
      </c>
      <c r="I303" s="2">
        <v>426300</v>
      </c>
      <c r="J303" s="2" t="s">
        <v>659</v>
      </c>
    </row>
    <row r="304" spans="6:10" x14ac:dyDescent="0.15">
      <c r="F304" s="4">
        <v>7025</v>
      </c>
      <c r="G304" s="2" t="s">
        <v>310</v>
      </c>
      <c r="I304" s="2">
        <v>426400</v>
      </c>
      <c r="J304" s="2" t="s">
        <v>660</v>
      </c>
    </row>
    <row r="305" spans="6:10" x14ac:dyDescent="0.15">
      <c r="F305" s="4">
        <v>7026</v>
      </c>
      <c r="G305" s="2" t="s">
        <v>311</v>
      </c>
      <c r="I305" s="2">
        <v>426500</v>
      </c>
      <c r="J305" s="2" t="s">
        <v>661</v>
      </c>
    </row>
    <row r="306" spans="6:10" x14ac:dyDescent="0.15">
      <c r="F306" s="4">
        <v>7030</v>
      </c>
      <c r="G306" s="2" t="s">
        <v>312</v>
      </c>
      <c r="I306" s="2">
        <v>426800</v>
      </c>
      <c r="J306" s="2" t="s">
        <v>662</v>
      </c>
    </row>
    <row r="307" spans="6:10" x14ac:dyDescent="0.15">
      <c r="F307" s="4">
        <v>7040</v>
      </c>
      <c r="G307" s="2" t="s">
        <v>313</v>
      </c>
      <c r="I307" s="2">
        <v>426900</v>
      </c>
      <c r="J307" s="2" t="s">
        <v>663</v>
      </c>
    </row>
    <row r="308" spans="6:10" x14ac:dyDescent="0.15">
      <c r="F308" s="4">
        <v>7060</v>
      </c>
      <c r="G308" s="2" t="s">
        <v>314</v>
      </c>
      <c r="I308" s="2">
        <v>427000</v>
      </c>
      <c r="J308" s="2" t="s">
        <v>664</v>
      </c>
    </row>
    <row r="309" spans="6:10" x14ac:dyDescent="0.15">
      <c r="F309" s="4">
        <v>7070</v>
      </c>
      <c r="G309" s="2" t="s">
        <v>315</v>
      </c>
      <c r="I309" s="2">
        <v>428000</v>
      </c>
      <c r="J309" s="2" t="s">
        <v>665</v>
      </c>
    </row>
    <row r="310" spans="6:10" x14ac:dyDescent="0.15">
      <c r="F310" s="4">
        <v>7080</v>
      </c>
      <c r="G310" s="2" t="s">
        <v>316</v>
      </c>
      <c r="I310" s="2">
        <v>428100</v>
      </c>
      <c r="J310" s="2" t="s">
        <v>666</v>
      </c>
    </row>
    <row r="311" spans="6:10" x14ac:dyDescent="0.15">
      <c r="F311" s="4">
        <v>7100</v>
      </c>
      <c r="G311" s="2" t="s">
        <v>317</v>
      </c>
      <c r="I311" s="2">
        <v>428200</v>
      </c>
      <c r="J311" s="2" t="s">
        <v>667</v>
      </c>
    </row>
    <row r="312" spans="6:10" x14ac:dyDescent="0.15">
      <c r="F312" s="4">
        <v>7110</v>
      </c>
      <c r="G312" s="2" t="s">
        <v>318</v>
      </c>
      <c r="I312" s="2">
        <v>428300</v>
      </c>
      <c r="J312" s="2" t="s">
        <v>668</v>
      </c>
    </row>
    <row r="313" spans="6:10" x14ac:dyDescent="0.15">
      <c r="F313" s="4">
        <v>7120</v>
      </c>
      <c r="G313" s="2" t="s">
        <v>319</v>
      </c>
      <c r="I313" s="2">
        <v>428400</v>
      </c>
      <c r="J313" s="2" t="s">
        <v>669</v>
      </c>
    </row>
    <row r="314" spans="6:10" x14ac:dyDescent="0.15">
      <c r="F314" s="4">
        <v>7130</v>
      </c>
      <c r="G314" s="2" t="s">
        <v>320</v>
      </c>
      <c r="I314" s="2">
        <v>428800</v>
      </c>
      <c r="J314" s="2" t="s">
        <v>670</v>
      </c>
    </row>
    <row r="315" spans="6:10" x14ac:dyDescent="0.15">
      <c r="F315" s="4">
        <v>7140</v>
      </c>
      <c r="G315" s="2" t="s">
        <v>321</v>
      </c>
      <c r="I315" s="2">
        <v>428900</v>
      </c>
      <c r="J315" s="2" t="s">
        <v>671</v>
      </c>
    </row>
    <row r="316" spans="6:10" x14ac:dyDescent="0.15">
      <c r="F316" s="4">
        <v>7150</v>
      </c>
      <c r="G316" s="2" t="s">
        <v>322</v>
      </c>
      <c r="I316" s="2">
        <v>429000</v>
      </c>
      <c r="J316" s="2" t="s">
        <v>672</v>
      </c>
    </row>
    <row r="317" spans="6:10" x14ac:dyDescent="0.15">
      <c r="F317" s="4">
        <v>7160</v>
      </c>
      <c r="G317" s="2" t="s">
        <v>323</v>
      </c>
      <c r="I317" s="2">
        <v>429100</v>
      </c>
      <c r="J317" s="2" t="s">
        <v>673</v>
      </c>
    </row>
    <row r="318" spans="6:10" x14ac:dyDescent="0.15">
      <c r="F318" s="4">
        <v>7170</v>
      </c>
      <c r="G318" s="2" t="s">
        <v>324</v>
      </c>
      <c r="I318" s="2">
        <v>429200</v>
      </c>
      <c r="J318" s="2" t="s">
        <v>674</v>
      </c>
    </row>
    <row r="319" spans="6:10" x14ac:dyDescent="0.15">
      <c r="F319" s="4">
        <v>7910</v>
      </c>
      <c r="G319" s="2" t="s">
        <v>325</v>
      </c>
      <c r="I319" s="2">
        <v>429300</v>
      </c>
      <c r="J319" s="2" t="s">
        <v>675</v>
      </c>
    </row>
    <row r="320" spans="6:10" x14ac:dyDescent="0.15">
      <c r="F320" s="4">
        <v>7911</v>
      </c>
      <c r="G320" s="2" t="s">
        <v>326</v>
      </c>
      <c r="I320" s="2">
        <v>429400</v>
      </c>
      <c r="J320" s="2" t="s">
        <v>676</v>
      </c>
    </row>
    <row r="321" spans="6:10" x14ac:dyDescent="0.15">
      <c r="F321" s="4">
        <v>7912</v>
      </c>
      <c r="G321" s="2" t="s">
        <v>327</v>
      </c>
      <c r="I321" s="2">
        <v>429500</v>
      </c>
      <c r="J321" s="2" t="s">
        <v>677</v>
      </c>
    </row>
    <row r="322" spans="6:10" x14ac:dyDescent="0.15">
      <c r="F322" s="4">
        <v>7913</v>
      </c>
      <c r="G322" s="2" t="s">
        <v>328</v>
      </c>
      <c r="I322" s="2">
        <v>429800</v>
      </c>
      <c r="J322" s="2" t="s">
        <v>678</v>
      </c>
    </row>
    <row r="323" spans="6:10" x14ac:dyDescent="0.15">
      <c r="F323" s="4">
        <v>7920</v>
      </c>
      <c r="G323" s="2" t="s">
        <v>329</v>
      </c>
      <c r="I323" s="2">
        <v>429900</v>
      </c>
      <c r="J323" s="2" t="s">
        <v>679</v>
      </c>
    </row>
    <row r="324" spans="6:10" x14ac:dyDescent="0.15">
      <c r="F324" s="4">
        <v>7921</v>
      </c>
      <c r="G324" s="2" t="s">
        <v>330</v>
      </c>
      <c r="I324" s="2">
        <v>430000</v>
      </c>
      <c r="J324" s="2" t="s">
        <v>680</v>
      </c>
    </row>
    <row r="325" spans="6:10" x14ac:dyDescent="0.15">
      <c r="F325" s="4">
        <v>7922</v>
      </c>
      <c r="G325" s="2" t="s">
        <v>331</v>
      </c>
      <c r="I325" s="2">
        <v>431000</v>
      </c>
      <c r="J325" s="2" t="s">
        <v>681</v>
      </c>
    </row>
    <row r="326" spans="6:10" x14ac:dyDescent="0.15">
      <c r="F326" s="4">
        <v>7923</v>
      </c>
      <c r="G326" s="2" t="s">
        <v>332</v>
      </c>
      <c r="I326" s="2">
        <v>431100</v>
      </c>
      <c r="J326" s="2" t="s">
        <v>682</v>
      </c>
    </row>
    <row r="327" spans="6:10" x14ac:dyDescent="0.15">
      <c r="F327" s="4">
        <v>7924</v>
      </c>
      <c r="G327" s="2" t="s">
        <v>333</v>
      </c>
      <c r="I327" s="2">
        <v>431200</v>
      </c>
      <c r="J327" s="2" t="s">
        <v>683</v>
      </c>
    </row>
    <row r="328" spans="6:10" x14ac:dyDescent="0.15">
      <c r="F328" s="4">
        <v>7929</v>
      </c>
      <c r="G328" s="2" t="s">
        <v>334</v>
      </c>
      <c r="I328" s="2">
        <v>431300</v>
      </c>
      <c r="J328" s="2" t="s">
        <v>684</v>
      </c>
    </row>
    <row r="329" spans="6:10" x14ac:dyDescent="0.15">
      <c r="F329" s="4">
        <v>7931</v>
      </c>
      <c r="G329" s="2" t="s">
        <v>335</v>
      </c>
      <c r="I329" s="2">
        <v>431400</v>
      </c>
      <c r="J329" s="2" t="s">
        <v>685</v>
      </c>
    </row>
    <row r="330" spans="6:10" x14ac:dyDescent="0.15">
      <c r="F330" s="4">
        <v>7932</v>
      </c>
      <c r="G330" s="2" t="s">
        <v>336</v>
      </c>
      <c r="I330" s="2">
        <v>431500</v>
      </c>
      <c r="J330" s="2" t="s">
        <v>686</v>
      </c>
    </row>
    <row r="331" spans="6:10" x14ac:dyDescent="0.15">
      <c r="F331" s="4">
        <v>7933</v>
      </c>
      <c r="G331" s="2" t="s">
        <v>337</v>
      </c>
      <c r="I331" s="2">
        <v>431800</v>
      </c>
      <c r="J331" s="2" t="s">
        <v>687</v>
      </c>
    </row>
    <row r="332" spans="6:10" x14ac:dyDescent="0.15">
      <c r="F332" s="4">
        <v>7934</v>
      </c>
      <c r="G332" s="2" t="s">
        <v>338</v>
      </c>
      <c r="I332" s="2">
        <v>431900</v>
      </c>
      <c r="J332" s="2" t="s">
        <v>688</v>
      </c>
    </row>
    <row r="333" spans="6:10" x14ac:dyDescent="0.15">
      <c r="F333" s="4">
        <v>7935</v>
      </c>
      <c r="G333" s="2" t="s">
        <v>339</v>
      </c>
      <c r="I333" s="2">
        <v>432000</v>
      </c>
      <c r="J333" s="2" t="s">
        <v>689</v>
      </c>
    </row>
    <row r="334" spans="6:10" x14ac:dyDescent="0.15">
      <c r="F334" s="4">
        <v>7936</v>
      </c>
      <c r="G334" s="2" t="s">
        <v>340</v>
      </c>
      <c r="I334" s="2">
        <v>432800</v>
      </c>
      <c r="J334" s="2" t="s">
        <v>690</v>
      </c>
    </row>
    <row r="335" spans="6:10" x14ac:dyDescent="0.15">
      <c r="F335" s="4">
        <v>7937</v>
      </c>
      <c r="G335" s="2" t="s">
        <v>341</v>
      </c>
      <c r="I335" s="2">
        <v>433000</v>
      </c>
      <c r="J335" s="2" t="s">
        <v>691</v>
      </c>
    </row>
    <row r="336" spans="6:10" x14ac:dyDescent="0.15">
      <c r="F336" s="4">
        <v>7938</v>
      </c>
      <c r="G336" s="2" t="s">
        <v>342</v>
      </c>
      <c r="I336" s="2">
        <v>433100</v>
      </c>
      <c r="J336" s="2" t="s">
        <v>692</v>
      </c>
    </row>
    <row r="337" spans="6:10" x14ac:dyDescent="0.15">
      <c r="F337" s="4">
        <v>7939</v>
      </c>
      <c r="G337" s="2" t="s">
        <v>343</v>
      </c>
      <c r="I337" s="2">
        <v>433200</v>
      </c>
      <c r="J337" s="2" t="s">
        <v>693</v>
      </c>
    </row>
    <row r="338" spans="6:10" x14ac:dyDescent="0.15">
      <c r="F338" s="4">
        <v>7940</v>
      </c>
      <c r="G338" s="2" t="s">
        <v>344</v>
      </c>
      <c r="I338" s="2">
        <v>434000</v>
      </c>
      <c r="J338" s="2" t="s">
        <v>694</v>
      </c>
    </row>
    <row r="339" spans="6:10" x14ac:dyDescent="0.15">
      <c r="F339" s="4">
        <v>7941</v>
      </c>
      <c r="G339" s="2" t="s">
        <v>345</v>
      </c>
      <c r="I339" s="2">
        <v>434100</v>
      </c>
      <c r="J339" s="2" t="s">
        <v>695</v>
      </c>
    </row>
    <row r="340" spans="6:10" x14ac:dyDescent="0.15">
      <c r="F340" s="4">
        <v>7942</v>
      </c>
      <c r="G340" s="2" t="s">
        <v>346</v>
      </c>
      <c r="I340" s="2">
        <v>434200</v>
      </c>
      <c r="J340" s="2" t="s">
        <v>696</v>
      </c>
    </row>
    <row r="341" spans="6:10" x14ac:dyDescent="0.15">
      <c r="F341" s="4">
        <v>7943</v>
      </c>
      <c r="G341" s="2" t="s">
        <v>347</v>
      </c>
      <c r="I341" s="2">
        <v>434300</v>
      </c>
      <c r="J341" s="2" t="s">
        <v>697</v>
      </c>
    </row>
    <row r="342" spans="6:10" x14ac:dyDescent="0.15">
      <c r="F342" s="4">
        <v>7944</v>
      </c>
      <c r="G342" s="2" t="s">
        <v>348</v>
      </c>
      <c r="I342" s="2">
        <v>434400</v>
      </c>
      <c r="J342" s="2" t="s">
        <v>698</v>
      </c>
    </row>
    <row r="343" spans="6:10" x14ac:dyDescent="0.15">
      <c r="F343" s="4">
        <v>7950</v>
      </c>
      <c r="G343" s="2" t="s">
        <v>349</v>
      </c>
      <c r="I343" s="2">
        <v>434500</v>
      </c>
      <c r="J343" s="2" t="s">
        <v>699</v>
      </c>
    </row>
    <row r="344" spans="6:10" x14ac:dyDescent="0.15">
      <c r="F344" s="4">
        <v>7951</v>
      </c>
      <c r="G344" s="2" t="s">
        <v>350</v>
      </c>
      <c r="I344" s="2">
        <v>434900</v>
      </c>
      <c r="J344" s="2" t="s">
        <v>700</v>
      </c>
    </row>
    <row r="345" spans="6:10" x14ac:dyDescent="0.15">
      <c r="F345" s="4">
        <v>7952</v>
      </c>
      <c r="G345" s="2" t="s">
        <v>351</v>
      </c>
      <c r="I345" s="2">
        <v>435000</v>
      </c>
      <c r="J345" s="2" t="s">
        <v>701</v>
      </c>
    </row>
    <row r="346" spans="6:10" x14ac:dyDescent="0.15">
      <c r="F346" s="4">
        <v>7953</v>
      </c>
      <c r="G346" s="2" t="s">
        <v>352</v>
      </c>
      <c r="I346" s="2">
        <v>435100</v>
      </c>
      <c r="J346" s="2" t="s">
        <v>702</v>
      </c>
    </row>
    <row r="347" spans="6:10" x14ac:dyDescent="0.15">
      <c r="F347" s="4">
        <v>7954</v>
      </c>
      <c r="G347" s="2" t="s">
        <v>353</v>
      </c>
      <c r="I347" s="2">
        <v>435200</v>
      </c>
      <c r="J347" s="2" t="s">
        <v>703</v>
      </c>
    </row>
    <row r="348" spans="6:10" x14ac:dyDescent="0.15">
      <c r="F348" s="4">
        <v>7955</v>
      </c>
      <c r="G348" s="2" t="s">
        <v>354</v>
      </c>
      <c r="I348" s="2">
        <v>435300</v>
      </c>
      <c r="J348" s="2" t="s">
        <v>704</v>
      </c>
    </row>
    <row r="349" spans="6:10" x14ac:dyDescent="0.15">
      <c r="F349" s="4">
        <v>7956</v>
      </c>
      <c r="G349" s="2" t="s">
        <v>355</v>
      </c>
      <c r="I349" s="2">
        <v>436000</v>
      </c>
      <c r="J349" s="2" t="s">
        <v>705</v>
      </c>
    </row>
    <row r="350" spans="6:10" x14ac:dyDescent="0.15">
      <c r="F350" s="4">
        <v>7957</v>
      </c>
      <c r="G350" s="2" t="s">
        <v>356</v>
      </c>
      <c r="I350" s="2">
        <v>436100</v>
      </c>
      <c r="J350" s="2" t="s">
        <v>706</v>
      </c>
    </row>
    <row r="351" spans="6:10" x14ac:dyDescent="0.15">
      <c r="F351" s="4">
        <v>7958</v>
      </c>
      <c r="G351" s="2" t="s">
        <v>357</v>
      </c>
      <c r="I351" s="2">
        <v>436200</v>
      </c>
      <c r="J351" s="2" t="s">
        <v>707</v>
      </c>
    </row>
    <row r="352" spans="6:10" x14ac:dyDescent="0.15">
      <c r="F352" s="4">
        <v>7959</v>
      </c>
      <c r="G352" s="2" t="s">
        <v>358</v>
      </c>
      <c r="I352" s="2">
        <v>436800</v>
      </c>
      <c r="J352" s="2" t="s">
        <v>708</v>
      </c>
    </row>
    <row r="353" spans="6:10" x14ac:dyDescent="0.15">
      <c r="F353" s="4">
        <v>7960</v>
      </c>
      <c r="G353" s="2" t="s">
        <v>359</v>
      </c>
      <c r="I353" s="2">
        <v>437000</v>
      </c>
      <c r="J353" s="2" t="s">
        <v>709</v>
      </c>
    </row>
    <row r="354" spans="6:10" x14ac:dyDescent="0.15">
      <c r="F354" s="4">
        <v>7961</v>
      </c>
      <c r="G354" s="2" t="s">
        <v>360</v>
      </c>
      <c r="I354" s="2">
        <v>438000</v>
      </c>
      <c r="J354" s="2" t="s">
        <v>710</v>
      </c>
    </row>
    <row r="355" spans="6:10" x14ac:dyDescent="0.15">
      <c r="F355" s="4">
        <v>7962</v>
      </c>
      <c r="G355" s="2" t="s">
        <v>361</v>
      </c>
      <c r="I355" s="2">
        <v>438100</v>
      </c>
      <c r="J355" s="2" t="s">
        <v>711</v>
      </c>
    </row>
    <row r="356" spans="6:10" x14ac:dyDescent="0.15">
      <c r="F356" s="4">
        <v>7963</v>
      </c>
      <c r="G356" s="2" t="s">
        <v>362</v>
      </c>
      <c r="I356" s="2">
        <v>438200</v>
      </c>
      <c r="J356" s="2" t="s">
        <v>712</v>
      </c>
    </row>
    <row r="357" spans="6:10" x14ac:dyDescent="0.15">
      <c r="F357" s="4">
        <v>7980</v>
      </c>
      <c r="G357" s="2" t="s">
        <v>363</v>
      </c>
      <c r="I357" s="2">
        <v>438300</v>
      </c>
      <c r="J357" s="2" t="s">
        <v>713</v>
      </c>
    </row>
    <row r="358" spans="6:10" x14ac:dyDescent="0.15">
      <c r="I358" s="2">
        <v>438400</v>
      </c>
      <c r="J358" s="2" t="s">
        <v>714</v>
      </c>
    </row>
    <row r="359" spans="6:10" x14ac:dyDescent="0.15">
      <c r="I359" s="2">
        <v>438500</v>
      </c>
      <c r="J359" s="2" t="s">
        <v>715</v>
      </c>
    </row>
    <row r="360" spans="6:10" x14ac:dyDescent="0.15">
      <c r="I360" s="2">
        <v>438600</v>
      </c>
      <c r="J360" s="2" t="s">
        <v>716</v>
      </c>
    </row>
    <row r="361" spans="6:10" x14ac:dyDescent="0.15">
      <c r="I361" s="2">
        <v>438700</v>
      </c>
      <c r="J361" s="2" t="s">
        <v>717</v>
      </c>
    </row>
    <row r="362" spans="6:10" x14ac:dyDescent="0.15">
      <c r="I362" s="2">
        <v>438800</v>
      </c>
      <c r="J362" s="2" t="s">
        <v>718</v>
      </c>
    </row>
    <row r="363" spans="6:10" x14ac:dyDescent="0.15">
      <c r="I363" s="2">
        <v>438900</v>
      </c>
      <c r="J363" s="2" t="s">
        <v>719</v>
      </c>
    </row>
    <row r="364" spans="6:10" x14ac:dyDescent="0.15">
      <c r="I364" s="2">
        <v>439000</v>
      </c>
      <c r="J364" s="2" t="s">
        <v>720</v>
      </c>
    </row>
    <row r="365" spans="6:10" x14ac:dyDescent="0.15">
      <c r="I365" s="2">
        <v>439800</v>
      </c>
      <c r="J365" s="2" t="s">
        <v>721</v>
      </c>
    </row>
    <row r="366" spans="6:10" x14ac:dyDescent="0.15">
      <c r="I366" s="2">
        <v>440000</v>
      </c>
      <c r="J366" s="2" t="s">
        <v>722</v>
      </c>
    </row>
    <row r="367" spans="6:10" x14ac:dyDescent="0.15">
      <c r="I367" s="2">
        <v>440100</v>
      </c>
      <c r="J367" s="2" t="s">
        <v>723</v>
      </c>
    </row>
    <row r="368" spans="6:10" x14ac:dyDescent="0.15">
      <c r="I368" s="2">
        <v>440200</v>
      </c>
      <c r="J368" s="2" t="s">
        <v>724</v>
      </c>
    </row>
    <row r="369" spans="9:10" x14ac:dyDescent="0.15">
      <c r="I369" s="2">
        <v>440300</v>
      </c>
      <c r="J369" s="2" t="s">
        <v>725</v>
      </c>
    </row>
    <row r="370" spans="9:10" x14ac:dyDescent="0.15">
      <c r="I370" s="2">
        <v>440400</v>
      </c>
      <c r="J370" s="2" t="s">
        <v>726</v>
      </c>
    </row>
    <row r="371" spans="9:10" x14ac:dyDescent="0.15">
      <c r="I371" s="2">
        <v>440500</v>
      </c>
      <c r="J371" s="2" t="s">
        <v>727</v>
      </c>
    </row>
    <row r="372" spans="9:10" x14ac:dyDescent="0.15">
      <c r="I372" s="2">
        <v>440800</v>
      </c>
      <c r="J372" s="2" t="s">
        <v>728</v>
      </c>
    </row>
    <row r="373" spans="9:10" x14ac:dyDescent="0.15">
      <c r="I373" s="2">
        <v>440900</v>
      </c>
      <c r="J373" s="2" t="s">
        <v>729</v>
      </c>
    </row>
    <row r="374" spans="9:10" x14ac:dyDescent="0.15">
      <c r="I374" s="2">
        <v>441000</v>
      </c>
      <c r="J374" s="2" t="s">
        <v>730</v>
      </c>
    </row>
    <row r="375" spans="9:10" x14ac:dyDescent="0.15">
      <c r="I375" s="2">
        <v>441100</v>
      </c>
      <c r="J375" s="2" t="s">
        <v>731</v>
      </c>
    </row>
    <row r="376" spans="9:10" x14ac:dyDescent="0.15">
      <c r="I376" s="2">
        <v>441200</v>
      </c>
      <c r="J376" s="2" t="s">
        <v>732</v>
      </c>
    </row>
    <row r="377" spans="9:10" x14ac:dyDescent="0.15">
      <c r="I377" s="2">
        <v>441300</v>
      </c>
      <c r="J377" s="2" t="s">
        <v>733</v>
      </c>
    </row>
    <row r="378" spans="9:10" x14ac:dyDescent="0.15">
      <c r="I378" s="2">
        <v>441400</v>
      </c>
      <c r="J378" s="2" t="s">
        <v>734</v>
      </c>
    </row>
    <row r="379" spans="9:10" x14ac:dyDescent="0.15">
      <c r="I379" s="2">
        <v>441500</v>
      </c>
      <c r="J379" s="2" t="s">
        <v>735</v>
      </c>
    </row>
    <row r="380" spans="9:10" x14ac:dyDescent="0.15">
      <c r="I380" s="2">
        <v>441600</v>
      </c>
      <c r="J380" s="2" t="s">
        <v>736</v>
      </c>
    </row>
    <row r="381" spans="9:10" x14ac:dyDescent="0.15">
      <c r="I381" s="2">
        <v>441700</v>
      </c>
      <c r="J381" s="2" t="s">
        <v>737</v>
      </c>
    </row>
    <row r="382" spans="9:10" x14ac:dyDescent="0.15">
      <c r="I382" s="2">
        <v>442000</v>
      </c>
      <c r="J382" s="2" t="s">
        <v>738</v>
      </c>
    </row>
    <row r="383" spans="9:10" x14ac:dyDescent="0.15">
      <c r="I383" s="2">
        <v>443000</v>
      </c>
      <c r="J383" s="2" t="s">
        <v>739</v>
      </c>
    </row>
    <row r="384" spans="9:10" x14ac:dyDescent="0.15">
      <c r="I384" s="2">
        <v>501000</v>
      </c>
      <c r="J384" s="2" t="s">
        <v>740</v>
      </c>
    </row>
    <row r="385" spans="9:10" x14ac:dyDescent="0.15">
      <c r="I385" s="2">
        <v>502000</v>
      </c>
      <c r="J385" s="2" t="s">
        <v>741</v>
      </c>
    </row>
    <row r="386" spans="9:10" x14ac:dyDescent="0.15">
      <c r="I386" s="2">
        <v>503000</v>
      </c>
      <c r="J386" s="2" t="s">
        <v>742</v>
      </c>
    </row>
    <row r="387" spans="9:10" x14ac:dyDescent="0.15">
      <c r="I387" s="2">
        <v>503100</v>
      </c>
      <c r="J387" s="2" t="s">
        <v>743</v>
      </c>
    </row>
    <row r="388" spans="9:10" x14ac:dyDescent="0.15">
      <c r="I388" s="2">
        <v>503200</v>
      </c>
      <c r="J388" s="2" t="s">
        <v>744</v>
      </c>
    </row>
    <row r="389" spans="9:10" x14ac:dyDescent="0.15">
      <c r="I389" s="2">
        <v>504000</v>
      </c>
      <c r="J389" s="2" t="s">
        <v>745</v>
      </c>
    </row>
    <row r="390" spans="9:10" x14ac:dyDescent="0.15">
      <c r="I390" s="2">
        <v>505000</v>
      </c>
      <c r="J390" s="2" t="s">
        <v>746</v>
      </c>
    </row>
    <row r="391" spans="9:10" x14ac:dyDescent="0.15">
      <c r="I391" s="2">
        <v>506000</v>
      </c>
      <c r="J391" s="2" t="s">
        <v>747</v>
      </c>
    </row>
    <row r="392" spans="9:10" x14ac:dyDescent="0.15">
      <c r="I392" s="2">
        <v>507000</v>
      </c>
      <c r="J392" s="2" t="s">
        <v>748</v>
      </c>
    </row>
    <row r="393" spans="9:10" x14ac:dyDescent="0.15">
      <c r="I393" s="2">
        <v>508000</v>
      </c>
      <c r="J393" s="2" t="s">
        <v>749</v>
      </c>
    </row>
    <row r="394" spans="9:10" x14ac:dyDescent="0.15">
      <c r="I394" s="2">
        <v>508100</v>
      </c>
      <c r="J394" s="2" t="s">
        <v>749</v>
      </c>
    </row>
    <row r="395" spans="9:10" x14ac:dyDescent="0.15">
      <c r="I395" s="2">
        <v>508200</v>
      </c>
      <c r="J395" s="2" t="s">
        <v>750</v>
      </c>
    </row>
    <row r="396" spans="9:10" x14ac:dyDescent="0.15">
      <c r="I396" s="2">
        <v>509000</v>
      </c>
      <c r="J396" s="2" t="s">
        <v>751</v>
      </c>
    </row>
    <row r="397" spans="9:10" x14ac:dyDescent="0.15">
      <c r="I397" s="2">
        <v>509300</v>
      </c>
      <c r="J397" s="2" t="s">
        <v>752</v>
      </c>
    </row>
    <row r="398" spans="9:10" x14ac:dyDescent="0.15">
      <c r="I398" s="2">
        <v>509400</v>
      </c>
      <c r="J398" s="2" t="s">
        <v>753</v>
      </c>
    </row>
    <row r="399" spans="9:10" x14ac:dyDescent="0.15">
      <c r="I399" s="2">
        <v>509800</v>
      </c>
      <c r="J399" s="2" t="s">
        <v>754</v>
      </c>
    </row>
    <row r="400" spans="9:10" x14ac:dyDescent="0.15">
      <c r="I400" s="2">
        <v>509900</v>
      </c>
      <c r="J400" s="2" t="s">
        <v>755</v>
      </c>
    </row>
    <row r="401" spans="9:10" x14ac:dyDescent="0.15">
      <c r="I401" s="2">
        <v>551000</v>
      </c>
      <c r="J401" s="2" t="s">
        <v>756</v>
      </c>
    </row>
    <row r="402" spans="9:10" x14ac:dyDescent="0.15">
      <c r="I402" s="2">
        <v>552000</v>
      </c>
      <c r="J402" s="2" t="s">
        <v>757</v>
      </c>
    </row>
    <row r="403" spans="9:10" x14ac:dyDescent="0.15">
      <c r="I403" s="2">
        <v>552100</v>
      </c>
      <c r="J403" s="2" t="s">
        <v>758</v>
      </c>
    </row>
    <row r="404" spans="9:10" x14ac:dyDescent="0.15">
      <c r="I404" s="2">
        <v>552200</v>
      </c>
      <c r="J404" s="2" t="s">
        <v>759</v>
      </c>
    </row>
    <row r="405" spans="9:10" x14ac:dyDescent="0.15">
      <c r="I405" s="2">
        <v>552900</v>
      </c>
      <c r="J405" s="2" t="s">
        <v>760</v>
      </c>
    </row>
    <row r="406" spans="9:10" x14ac:dyDescent="0.15">
      <c r="I406" s="2">
        <v>553000</v>
      </c>
      <c r="J406" s="2" t="s">
        <v>761</v>
      </c>
    </row>
    <row r="407" spans="9:10" x14ac:dyDescent="0.15">
      <c r="I407" s="2">
        <v>554000</v>
      </c>
      <c r="J407" s="2" t="s">
        <v>762</v>
      </c>
    </row>
    <row r="408" spans="9:10" x14ac:dyDescent="0.15">
      <c r="I408" s="2">
        <v>555000</v>
      </c>
      <c r="J408" s="2" t="s">
        <v>763</v>
      </c>
    </row>
    <row r="409" spans="9:10" x14ac:dyDescent="0.15">
      <c r="I409" s="2">
        <v>557000</v>
      </c>
      <c r="J409" s="2" t="s">
        <v>764</v>
      </c>
    </row>
    <row r="410" spans="9:10" x14ac:dyDescent="0.15">
      <c r="I410" s="2">
        <v>557100</v>
      </c>
      <c r="J410" s="2" t="s">
        <v>765</v>
      </c>
    </row>
    <row r="411" spans="9:10" x14ac:dyDescent="0.15">
      <c r="I411" s="2">
        <v>557200</v>
      </c>
      <c r="J411" s="2" t="s">
        <v>766</v>
      </c>
    </row>
    <row r="412" spans="9:10" x14ac:dyDescent="0.15">
      <c r="I412" s="2">
        <v>558000</v>
      </c>
      <c r="J412" s="2" t="s">
        <v>767</v>
      </c>
    </row>
    <row r="413" spans="9:10" x14ac:dyDescent="0.15">
      <c r="I413" s="2">
        <v>558100</v>
      </c>
      <c r="J413" s="2" t="s">
        <v>767</v>
      </c>
    </row>
    <row r="414" spans="9:10" x14ac:dyDescent="0.15">
      <c r="I414" s="2">
        <v>558200</v>
      </c>
      <c r="J414" s="2" t="s">
        <v>768</v>
      </c>
    </row>
    <row r="415" spans="9:10" x14ac:dyDescent="0.15">
      <c r="I415" s="2">
        <v>559000</v>
      </c>
      <c r="J415" s="2" t="s">
        <v>769</v>
      </c>
    </row>
    <row r="416" spans="9:10" x14ac:dyDescent="0.15">
      <c r="I416" s="2">
        <v>559800</v>
      </c>
      <c r="J416" s="2" t="s">
        <v>770</v>
      </c>
    </row>
    <row r="417" spans="9:10" x14ac:dyDescent="0.15">
      <c r="I417" s="2">
        <v>602000</v>
      </c>
      <c r="J417" s="2" t="s">
        <v>771</v>
      </c>
    </row>
    <row r="418" spans="9:10" x14ac:dyDescent="0.15">
      <c r="I418" s="2">
        <v>602001</v>
      </c>
      <c r="J418" s="2" t="s">
        <v>772</v>
      </c>
    </row>
    <row r="419" spans="9:10" x14ac:dyDescent="0.15">
      <c r="I419" s="2">
        <v>602002</v>
      </c>
      <c r="J419" s="2" t="s">
        <v>773</v>
      </c>
    </row>
    <row r="420" spans="9:10" x14ac:dyDescent="0.15">
      <c r="I420" s="2">
        <v>602003</v>
      </c>
      <c r="J420" s="2" t="s">
        <v>774</v>
      </c>
    </row>
    <row r="421" spans="9:10" x14ac:dyDescent="0.15">
      <c r="I421" s="2">
        <v>603000</v>
      </c>
      <c r="J421" s="2" t="s">
        <v>775</v>
      </c>
    </row>
    <row r="422" spans="9:10" x14ac:dyDescent="0.15">
      <c r="I422" s="2">
        <v>609000</v>
      </c>
      <c r="J422" s="2" t="s">
        <v>776</v>
      </c>
    </row>
    <row r="423" spans="9:10" x14ac:dyDescent="0.15">
      <c r="I423" s="2">
        <v>652000</v>
      </c>
      <c r="J423" s="2" t="s">
        <v>777</v>
      </c>
    </row>
    <row r="424" spans="9:10" x14ac:dyDescent="0.15">
      <c r="I424" s="2">
        <v>652001</v>
      </c>
      <c r="J424" s="2" t="s">
        <v>778</v>
      </c>
    </row>
    <row r="425" spans="9:10" x14ac:dyDescent="0.15">
      <c r="I425" s="2">
        <v>652002</v>
      </c>
      <c r="J425" s="2" t="s">
        <v>779</v>
      </c>
    </row>
    <row r="426" spans="9:10" x14ac:dyDescent="0.15">
      <c r="I426" s="2">
        <v>652003</v>
      </c>
      <c r="J426" s="2" t="s">
        <v>780</v>
      </c>
    </row>
    <row r="427" spans="9:10" x14ac:dyDescent="0.15">
      <c r="I427" s="2">
        <v>653000</v>
      </c>
      <c r="J427" s="2" t="s">
        <v>781</v>
      </c>
    </row>
    <row r="428" spans="9:10" x14ac:dyDescent="0.15">
      <c r="I428" s="2">
        <v>654000</v>
      </c>
      <c r="J428" s="2" t="s">
        <v>782</v>
      </c>
    </row>
    <row r="429" spans="9:10" x14ac:dyDescent="0.15">
      <c r="I429" s="2">
        <v>655000</v>
      </c>
      <c r="J429" s="2" t="s">
        <v>783</v>
      </c>
    </row>
    <row r="430" spans="9:10" x14ac:dyDescent="0.15">
      <c r="I430" s="2">
        <v>656000</v>
      </c>
      <c r="J430" s="2" t="s">
        <v>784</v>
      </c>
    </row>
    <row r="431" spans="9:10" x14ac:dyDescent="0.15">
      <c r="I431" s="2">
        <v>658000</v>
      </c>
      <c r="J431" s="2" t="s">
        <v>785</v>
      </c>
    </row>
    <row r="432" spans="9:10" x14ac:dyDescent="0.15">
      <c r="I432" s="2">
        <v>658100</v>
      </c>
      <c r="J432" s="2" t="s">
        <v>786</v>
      </c>
    </row>
    <row r="433" spans="9:10" x14ac:dyDescent="0.15">
      <c r="I433" s="2">
        <v>658200</v>
      </c>
      <c r="J433" s="2" t="s">
        <v>787</v>
      </c>
    </row>
    <row r="434" spans="9:10" x14ac:dyDescent="0.15">
      <c r="I434" s="2">
        <v>658300</v>
      </c>
      <c r="J434" s="2" t="s">
        <v>788</v>
      </c>
    </row>
    <row r="435" spans="9:10" x14ac:dyDescent="0.15">
      <c r="I435" s="2">
        <v>659000</v>
      </c>
      <c r="J435" s="2" t="s">
        <v>789</v>
      </c>
    </row>
    <row r="436" spans="9:10" x14ac:dyDescent="0.15">
      <c r="I436" s="2">
        <v>691000</v>
      </c>
      <c r="J436" s="2" t="s">
        <v>790</v>
      </c>
    </row>
    <row r="437" spans="9:10" x14ac:dyDescent="0.15">
      <c r="I437" s="2">
        <v>695000</v>
      </c>
      <c r="J437" s="2" t="s">
        <v>791</v>
      </c>
    </row>
    <row r="438" spans="9:10" x14ac:dyDescent="0.15">
      <c r="I438" s="2">
        <v>710000</v>
      </c>
      <c r="J438" s="2" t="s">
        <v>792</v>
      </c>
    </row>
    <row r="439" spans="9:10" x14ac:dyDescent="0.15">
      <c r="I439" s="2">
        <v>720000</v>
      </c>
      <c r="J439" s="2" t="s">
        <v>793</v>
      </c>
    </row>
    <row r="440" spans="9:10" x14ac:dyDescent="0.15">
      <c r="I440" s="2">
        <v>730000</v>
      </c>
      <c r="J440" s="2" t="s">
        <v>794</v>
      </c>
    </row>
    <row r="441" spans="9:10" x14ac:dyDescent="0.15">
      <c r="I441" s="2">
        <v>741000</v>
      </c>
      <c r="J441" s="2" t="s">
        <v>795</v>
      </c>
    </row>
    <row r="442" spans="9:10" x14ac:dyDescent="0.15">
      <c r="I442" s="2">
        <v>742000</v>
      </c>
      <c r="J442" s="2" t="s">
        <v>680</v>
      </c>
    </row>
    <row r="443" spans="9:10" x14ac:dyDescent="0.15">
      <c r="I443" s="2">
        <v>743000</v>
      </c>
      <c r="J443" s="2" t="s">
        <v>796</v>
      </c>
    </row>
    <row r="444" spans="9:10" x14ac:dyDescent="0.15">
      <c r="I444" s="2">
        <v>744000</v>
      </c>
      <c r="J444" s="2" t="s">
        <v>797</v>
      </c>
    </row>
    <row r="445" spans="9:10" x14ac:dyDescent="0.15">
      <c r="I445" s="2">
        <v>745000</v>
      </c>
      <c r="J445" s="2" t="s">
        <v>798</v>
      </c>
    </row>
    <row r="446" spans="9:10" x14ac:dyDescent="0.15">
      <c r="I446" s="2">
        <v>746000</v>
      </c>
      <c r="J446" s="2" t="s">
        <v>799</v>
      </c>
    </row>
    <row r="447" spans="9:10" x14ac:dyDescent="0.15">
      <c r="I447" s="2">
        <v>747000</v>
      </c>
      <c r="J447" s="2" t="s">
        <v>710</v>
      </c>
    </row>
    <row r="448" spans="9:10" x14ac:dyDescent="0.15">
      <c r="I448" s="2">
        <v>747100</v>
      </c>
      <c r="J448" s="2" t="s">
        <v>711</v>
      </c>
    </row>
    <row r="449" spans="9:10" x14ac:dyDescent="0.15">
      <c r="I449" s="2">
        <v>747200</v>
      </c>
      <c r="J449" s="2" t="s">
        <v>712</v>
      </c>
    </row>
    <row r="450" spans="9:10" x14ac:dyDescent="0.15">
      <c r="I450" s="2">
        <v>747300</v>
      </c>
      <c r="J450" s="2" t="s">
        <v>800</v>
      </c>
    </row>
    <row r="451" spans="9:10" x14ac:dyDescent="0.15">
      <c r="I451" s="2">
        <v>747400</v>
      </c>
      <c r="J451" s="2" t="s">
        <v>714</v>
      </c>
    </row>
    <row r="452" spans="9:10" x14ac:dyDescent="0.15">
      <c r="I452" s="2">
        <v>747500</v>
      </c>
      <c r="J452" s="2" t="s">
        <v>717</v>
      </c>
    </row>
    <row r="453" spans="9:10" x14ac:dyDescent="0.15">
      <c r="I453" s="2">
        <v>747600</v>
      </c>
      <c r="J453" s="2" t="s">
        <v>718</v>
      </c>
    </row>
    <row r="454" spans="9:10" x14ac:dyDescent="0.15">
      <c r="I454" s="2">
        <v>747900</v>
      </c>
      <c r="J454" s="2" t="s">
        <v>719</v>
      </c>
    </row>
    <row r="455" spans="9:10" x14ac:dyDescent="0.15">
      <c r="I455" s="2">
        <v>748000</v>
      </c>
      <c r="J455" s="2" t="s">
        <v>705</v>
      </c>
    </row>
    <row r="456" spans="9:10" x14ac:dyDescent="0.15">
      <c r="I456" s="2">
        <v>748100</v>
      </c>
      <c r="J456" s="2" t="s">
        <v>706</v>
      </c>
    </row>
    <row r="457" spans="9:10" x14ac:dyDescent="0.15">
      <c r="I457" s="2">
        <v>748200</v>
      </c>
      <c r="J457" s="2" t="s">
        <v>707</v>
      </c>
    </row>
    <row r="458" spans="9:10" x14ac:dyDescent="0.15">
      <c r="I458" s="2">
        <v>749000</v>
      </c>
      <c r="J458" s="2" t="s">
        <v>720</v>
      </c>
    </row>
    <row r="459" spans="9:10" x14ac:dyDescent="0.15">
      <c r="I459" s="2">
        <v>750000</v>
      </c>
      <c r="J459" s="2" t="s">
        <v>647</v>
      </c>
    </row>
    <row r="460" spans="9:10" x14ac:dyDescent="0.15">
      <c r="I460" s="2">
        <v>750100</v>
      </c>
      <c r="J460" s="2" t="s">
        <v>801</v>
      </c>
    </row>
    <row r="461" spans="9:10" x14ac:dyDescent="0.15">
      <c r="I461" s="2">
        <v>750200</v>
      </c>
      <c r="J461" s="2" t="s">
        <v>802</v>
      </c>
    </row>
    <row r="462" spans="9:10" x14ac:dyDescent="0.15">
      <c r="I462" s="2">
        <v>750300</v>
      </c>
      <c r="J462" s="2" t="s">
        <v>803</v>
      </c>
    </row>
    <row r="463" spans="9:10" x14ac:dyDescent="0.15">
      <c r="I463" s="2">
        <v>750400</v>
      </c>
      <c r="J463" s="2" t="s">
        <v>804</v>
      </c>
    </row>
    <row r="464" spans="9:10" x14ac:dyDescent="0.15">
      <c r="I464" s="2">
        <v>750500</v>
      </c>
      <c r="J464" s="2" t="s">
        <v>805</v>
      </c>
    </row>
    <row r="465" spans="9:10" x14ac:dyDescent="0.15">
      <c r="I465" s="2">
        <v>750900</v>
      </c>
      <c r="J465" s="2" t="s">
        <v>806</v>
      </c>
    </row>
    <row r="466" spans="9:10" x14ac:dyDescent="0.15">
      <c r="I466" s="2">
        <v>751000</v>
      </c>
      <c r="J466" s="2" t="s">
        <v>654</v>
      </c>
    </row>
    <row r="467" spans="9:10" x14ac:dyDescent="0.15">
      <c r="I467" s="2">
        <v>752000</v>
      </c>
      <c r="J467" s="2" t="s">
        <v>655</v>
      </c>
    </row>
    <row r="468" spans="9:10" x14ac:dyDescent="0.15">
      <c r="I468" s="2">
        <v>752100</v>
      </c>
      <c r="J468" s="2" t="s">
        <v>807</v>
      </c>
    </row>
    <row r="469" spans="9:10" x14ac:dyDescent="0.15">
      <c r="I469" s="2">
        <v>752200</v>
      </c>
      <c r="J469" s="2" t="s">
        <v>808</v>
      </c>
    </row>
    <row r="470" spans="9:10" x14ac:dyDescent="0.15">
      <c r="I470" s="2">
        <v>753000</v>
      </c>
      <c r="J470" s="2" t="s">
        <v>656</v>
      </c>
    </row>
    <row r="471" spans="9:10" x14ac:dyDescent="0.15">
      <c r="I471" s="2">
        <v>753100</v>
      </c>
      <c r="J471" s="2" t="s">
        <v>660</v>
      </c>
    </row>
    <row r="472" spans="9:10" x14ac:dyDescent="0.15">
      <c r="I472" s="2">
        <v>753200</v>
      </c>
      <c r="J472" s="2" t="s">
        <v>661</v>
      </c>
    </row>
    <row r="473" spans="9:10" x14ac:dyDescent="0.15">
      <c r="I473" s="2">
        <v>754000</v>
      </c>
      <c r="J473" s="2" t="s">
        <v>665</v>
      </c>
    </row>
    <row r="474" spans="9:10" x14ac:dyDescent="0.15">
      <c r="I474" s="2">
        <v>754100</v>
      </c>
      <c r="J474" s="2" t="s">
        <v>665</v>
      </c>
    </row>
    <row r="475" spans="9:10" x14ac:dyDescent="0.15">
      <c r="I475" s="2">
        <v>754200</v>
      </c>
      <c r="J475" s="2" t="s">
        <v>809</v>
      </c>
    </row>
    <row r="476" spans="9:10" x14ac:dyDescent="0.15">
      <c r="I476" s="2">
        <v>755000</v>
      </c>
      <c r="J476" s="2" t="s">
        <v>672</v>
      </c>
    </row>
    <row r="477" spans="9:10" x14ac:dyDescent="0.15">
      <c r="I477" s="2">
        <v>756000</v>
      </c>
      <c r="J477" s="2" t="s">
        <v>694</v>
      </c>
    </row>
    <row r="478" spans="9:10" x14ac:dyDescent="0.15">
      <c r="I478" s="2">
        <v>756100</v>
      </c>
      <c r="J478" s="2" t="s">
        <v>810</v>
      </c>
    </row>
    <row r="479" spans="9:10" x14ac:dyDescent="0.15">
      <c r="I479" s="2">
        <v>757000</v>
      </c>
      <c r="J479" s="2" t="s">
        <v>701</v>
      </c>
    </row>
    <row r="480" spans="9:10" x14ac:dyDescent="0.15">
      <c r="I480" s="2">
        <v>757100</v>
      </c>
      <c r="J480" s="2" t="s">
        <v>702</v>
      </c>
    </row>
    <row r="481" spans="9:10" x14ac:dyDescent="0.15">
      <c r="I481" s="2">
        <v>757200</v>
      </c>
      <c r="J481" s="2" t="s">
        <v>703</v>
      </c>
    </row>
    <row r="482" spans="9:10" x14ac:dyDescent="0.15">
      <c r="I482" s="2">
        <v>757300</v>
      </c>
      <c r="J482" s="2" t="s">
        <v>704</v>
      </c>
    </row>
    <row r="483" spans="9:10" x14ac:dyDescent="0.15">
      <c r="I483" s="2">
        <v>758000</v>
      </c>
      <c r="J483" s="2" t="s">
        <v>811</v>
      </c>
    </row>
    <row r="484" spans="9:10" x14ac:dyDescent="0.15">
      <c r="I484" s="2">
        <v>759000</v>
      </c>
      <c r="J484" s="2" t="s">
        <v>722</v>
      </c>
    </row>
    <row r="485" spans="9:10" x14ac:dyDescent="0.15">
      <c r="I485" s="2">
        <v>759100</v>
      </c>
      <c r="J485" s="2" t="s">
        <v>722</v>
      </c>
    </row>
    <row r="486" spans="9:10" x14ac:dyDescent="0.15">
      <c r="I486" s="2">
        <v>759200</v>
      </c>
      <c r="J486" s="2" t="s">
        <v>812</v>
      </c>
    </row>
    <row r="487" spans="9:10" x14ac:dyDescent="0.15">
      <c r="I487" s="2">
        <v>759300</v>
      </c>
      <c r="J487" s="2" t="s">
        <v>727</v>
      </c>
    </row>
    <row r="488" spans="9:10" x14ac:dyDescent="0.15">
      <c r="I488" s="2">
        <v>760000</v>
      </c>
      <c r="J488" s="2" t="s">
        <v>813</v>
      </c>
    </row>
    <row r="489" spans="9:10" x14ac:dyDescent="0.15">
      <c r="I489" s="2">
        <v>760100</v>
      </c>
      <c r="J489" s="2" t="s">
        <v>731</v>
      </c>
    </row>
    <row r="490" spans="9:10" x14ac:dyDescent="0.15">
      <c r="I490" s="2">
        <v>761000</v>
      </c>
      <c r="J490" s="2" t="s">
        <v>814</v>
      </c>
    </row>
    <row r="491" spans="9:10" x14ac:dyDescent="0.15">
      <c r="I491" s="2">
        <v>761100</v>
      </c>
      <c r="J491" s="2" t="s">
        <v>815</v>
      </c>
    </row>
    <row r="492" spans="9:10" x14ac:dyDescent="0.15">
      <c r="I492" s="2">
        <v>761200</v>
      </c>
      <c r="J492" s="2" t="s">
        <v>816</v>
      </c>
    </row>
    <row r="493" spans="9:10" x14ac:dyDescent="0.15">
      <c r="I493" s="2">
        <v>762000</v>
      </c>
      <c r="J493" s="2" t="s">
        <v>817</v>
      </c>
    </row>
    <row r="494" spans="9:10" x14ac:dyDescent="0.15">
      <c r="I494" s="2">
        <v>763000</v>
      </c>
      <c r="J494" s="2" t="s">
        <v>818</v>
      </c>
    </row>
    <row r="495" spans="9:10" x14ac:dyDescent="0.15">
      <c r="I495" s="2">
        <v>764000</v>
      </c>
      <c r="J495" s="2" t="s">
        <v>819</v>
      </c>
    </row>
    <row r="496" spans="9:10" x14ac:dyDescent="0.15">
      <c r="I496" s="2">
        <v>803000</v>
      </c>
      <c r="J496" s="2" t="s">
        <v>820</v>
      </c>
    </row>
    <row r="497" spans="9:10" x14ac:dyDescent="0.15">
      <c r="I497" s="2">
        <v>803100</v>
      </c>
      <c r="J497" s="2" t="s">
        <v>821</v>
      </c>
    </row>
    <row r="498" spans="9:10" x14ac:dyDescent="0.15">
      <c r="I498" s="2">
        <v>803200</v>
      </c>
      <c r="J498" s="2" t="s">
        <v>822</v>
      </c>
    </row>
    <row r="499" spans="9:10" x14ac:dyDescent="0.15">
      <c r="I499" s="2">
        <v>804000</v>
      </c>
      <c r="J499" s="2" t="s">
        <v>823</v>
      </c>
    </row>
    <row r="500" spans="9:10" x14ac:dyDescent="0.15">
      <c r="I500" s="2">
        <v>805000</v>
      </c>
      <c r="J500" s="2" t="s">
        <v>824</v>
      </c>
    </row>
    <row r="501" spans="9:10" x14ac:dyDescent="0.15">
      <c r="I501" s="2">
        <v>805401</v>
      </c>
      <c r="J501" s="2" t="s">
        <v>825</v>
      </c>
    </row>
    <row r="502" spans="9:10" x14ac:dyDescent="0.15">
      <c r="I502" s="2">
        <v>807000</v>
      </c>
      <c r="J502" s="2" t="s">
        <v>826</v>
      </c>
    </row>
    <row r="503" spans="9:10" x14ac:dyDescent="0.15">
      <c r="I503" s="2">
        <v>807001</v>
      </c>
      <c r="J503" s="2" t="s">
        <v>827</v>
      </c>
    </row>
    <row r="504" spans="9:10" x14ac:dyDescent="0.15">
      <c r="I504" s="2">
        <v>807100</v>
      </c>
      <c r="J504" s="2" t="s">
        <v>828</v>
      </c>
    </row>
    <row r="505" spans="9:10" x14ac:dyDescent="0.15">
      <c r="I505" s="2">
        <v>807200</v>
      </c>
      <c r="J505" s="2" t="s">
        <v>829</v>
      </c>
    </row>
    <row r="506" spans="9:10" x14ac:dyDescent="0.15">
      <c r="I506" s="2">
        <v>807300</v>
      </c>
      <c r="J506" s="2" t="s">
        <v>830</v>
      </c>
    </row>
    <row r="507" spans="9:10" x14ac:dyDescent="0.15">
      <c r="I507" s="2">
        <v>821000</v>
      </c>
      <c r="J507" s="2" t="s">
        <v>831</v>
      </c>
    </row>
    <row r="508" spans="9:10" x14ac:dyDescent="0.15">
      <c r="I508" s="2">
        <v>821100</v>
      </c>
      <c r="J508" s="2" t="s">
        <v>832</v>
      </c>
    </row>
    <row r="509" spans="9:10" x14ac:dyDescent="0.15">
      <c r="I509" s="2">
        <v>822000</v>
      </c>
      <c r="J509" s="2" t="s">
        <v>833</v>
      </c>
    </row>
    <row r="510" spans="9:10" x14ac:dyDescent="0.15">
      <c r="I510" s="2">
        <v>825000</v>
      </c>
      <c r="J510" s="2" t="s">
        <v>834</v>
      </c>
    </row>
    <row r="511" spans="9:10" x14ac:dyDescent="0.15">
      <c r="I511" s="2">
        <v>826000</v>
      </c>
      <c r="J511" s="2" t="s">
        <v>835</v>
      </c>
    </row>
    <row r="512" spans="9:10" x14ac:dyDescent="0.15">
      <c r="I512" s="2">
        <v>827000</v>
      </c>
      <c r="J512" s="2" t="s">
        <v>836</v>
      </c>
    </row>
    <row r="513" spans="9:10" x14ac:dyDescent="0.15">
      <c r="I513" s="2">
        <v>827100</v>
      </c>
      <c r="J513" s="2" t="s">
        <v>837</v>
      </c>
    </row>
    <row r="514" spans="9:10" x14ac:dyDescent="0.15">
      <c r="I514" s="2">
        <v>827200</v>
      </c>
      <c r="J514" s="2" t="s">
        <v>838</v>
      </c>
    </row>
    <row r="515" spans="9:10" x14ac:dyDescent="0.15">
      <c r="I515" s="2">
        <v>833000</v>
      </c>
      <c r="J515" s="2" t="s">
        <v>839</v>
      </c>
    </row>
    <row r="516" spans="9:10" x14ac:dyDescent="0.15">
      <c r="I516" s="2">
        <v>871000</v>
      </c>
      <c r="J516" s="2" t="s">
        <v>840</v>
      </c>
    </row>
    <row r="517" spans="9:10" x14ac:dyDescent="0.15">
      <c r="I517" s="2">
        <v>871100</v>
      </c>
      <c r="J517" s="2" t="s">
        <v>841</v>
      </c>
    </row>
    <row r="518" spans="9:10" x14ac:dyDescent="0.15">
      <c r="I518" s="2">
        <v>871200</v>
      </c>
      <c r="J518" s="2" t="s">
        <v>842</v>
      </c>
    </row>
    <row r="519" spans="9:10" x14ac:dyDescent="0.15">
      <c r="I519" s="2">
        <v>871300</v>
      </c>
      <c r="J519" s="2" t="s">
        <v>843</v>
      </c>
    </row>
    <row r="520" spans="9:10" x14ac:dyDescent="0.15">
      <c r="I520" s="2">
        <v>871400</v>
      </c>
      <c r="J520" s="2" t="s">
        <v>844</v>
      </c>
    </row>
    <row r="521" spans="9:10" x14ac:dyDescent="0.15">
      <c r="I521" s="2">
        <v>872000</v>
      </c>
      <c r="J521" s="2" t="s">
        <v>845</v>
      </c>
    </row>
    <row r="522" spans="9:10" x14ac:dyDescent="0.15">
      <c r="I522" s="2">
        <v>873000</v>
      </c>
      <c r="J522" s="2" t="s">
        <v>846</v>
      </c>
    </row>
    <row r="523" spans="9:10" x14ac:dyDescent="0.15">
      <c r="I523" s="2">
        <v>874000</v>
      </c>
      <c r="J523" s="2" t="s">
        <v>847</v>
      </c>
    </row>
    <row r="524" spans="9:10" x14ac:dyDescent="0.15">
      <c r="I524" s="2">
        <v>875000</v>
      </c>
      <c r="J524" s="2" t="s">
        <v>848</v>
      </c>
    </row>
    <row r="525" spans="9:10" x14ac:dyDescent="0.15">
      <c r="I525" s="2">
        <v>876000</v>
      </c>
      <c r="J525" s="2" t="s">
        <v>849</v>
      </c>
    </row>
    <row r="526" spans="9:10" x14ac:dyDescent="0.15">
      <c r="I526" s="2">
        <v>876001</v>
      </c>
      <c r="J526" s="2" t="s">
        <v>850</v>
      </c>
    </row>
    <row r="527" spans="9:10" x14ac:dyDescent="0.15">
      <c r="I527" s="2">
        <v>876002</v>
      </c>
      <c r="J527" s="2" t="s">
        <v>851</v>
      </c>
    </row>
    <row r="528" spans="9:10" x14ac:dyDescent="0.15">
      <c r="I528" s="2">
        <v>876003</v>
      </c>
      <c r="J528" s="2" t="s">
        <v>852</v>
      </c>
    </row>
    <row r="529" spans="9:10" x14ac:dyDescent="0.15">
      <c r="I529" s="2">
        <v>876004</v>
      </c>
      <c r="J529" s="2" t="s">
        <v>853</v>
      </c>
    </row>
    <row r="530" spans="9:10" x14ac:dyDescent="0.15">
      <c r="I530" s="2">
        <v>876005</v>
      </c>
      <c r="J530" s="2" t="s">
        <v>854</v>
      </c>
    </row>
    <row r="531" spans="9:10" x14ac:dyDescent="0.15">
      <c r="I531" s="2">
        <v>876006</v>
      </c>
      <c r="J531" s="2" t="s">
        <v>855</v>
      </c>
    </row>
    <row r="532" spans="9:10" x14ac:dyDescent="0.15">
      <c r="I532" s="2">
        <v>876007</v>
      </c>
      <c r="J532" s="2" t="s">
        <v>856</v>
      </c>
    </row>
    <row r="533" spans="9:10" x14ac:dyDescent="0.15">
      <c r="I533" s="2">
        <v>877000</v>
      </c>
      <c r="J533" s="2" t="s">
        <v>857</v>
      </c>
    </row>
    <row r="534" spans="9:10" x14ac:dyDescent="0.15">
      <c r="I534" s="2">
        <v>877001</v>
      </c>
      <c r="J534" s="2" t="s">
        <v>858</v>
      </c>
    </row>
    <row r="535" spans="9:10" x14ac:dyDescent="0.15">
      <c r="I535" s="2">
        <v>877002</v>
      </c>
      <c r="J535" s="2" t="s">
        <v>859</v>
      </c>
    </row>
    <row r="536" spans="9:10" x14ac:dyDescent="0.15">
      <c r="I536" s="2">
        <v>877003</v>
      </c>
      <c r="J536" s="2" t="s">
        <v>860</v>
      </c>
    </row>
    <row r="537" spans="9:10" x14ac:dyDescent="0.15">
      <c r="I537" s="2">
        <v>877004</v>
      </c>
      <c r="J537" s="2" t="s">
        <v>861</v>
      </c>
    </row>
    <row r="538" spans="9:10" x14ac:dyDescent="0.15">
      <c r="I538" s="2">
        <v>877005</v>
      </c>
      <c r="J538" s="2" t="s">
        <v>862</v>
      </c>
    </row>
    <row r="539" spans="9:10" x14ac:dyDescent="0.15">
      <c r="I539" s="2">
        <v>877006</v>
      </c>
      <c r="J539" s="2" t="s">
        <v>863</v>
      </c>
    </row>
    <row r="540" spans="9:10" x14ac:dyDescent="0.15">
      <c r="I540" s="2">
        <v>877007</v>
      </c>
      <c r="J540" s="2" t="s">
        <v>864</v>
      </c>
    </row>
    <row r="541" spans="9:10" x14ac:dyDescent="0.15">
      <c r="I541" s="2">
        <v>10100000</v>
      </c>
      <c r="J541" s="2" t="s">
        <v>865</v>
      </c>
    </row>
    <row r="542" spans="9:10" x14ac:dyDescent="0.15">
      <c r="I542" s="2">
        <v>10200000</v>
      </c>
      <c r="J542" s="2" t="s">
        <v>866</v>
      </c>
    </row>
    <row r="543" spans="9:10" x14ac:dyDescent="0.15">
      <c r="I543" s="2">
        <v>10300000</v>
      </c>
      <c r="J543" s="2" t="s">
        <v>867</v>
      </c>
    </row>
    <row r="544" spans="9:10" x14ac:dyDescent="0.15">
      <c r="I544" s="2">
        <v>10400000</v>
      </c>
      <c r="J544" s="2" t="s">
        <v>868</v>
      </c>
    </row>
    <row r="545" spans="9:10" x14ac:dyDescent="0.15">
      <c r="I545" s="2">
        <v>10500000</v>
      </c>
      <c r="J545" s="2" t="s">
        <v>869</v>
      </c>
    </row>
    <row r="546" spans="9:10" x14ac:dyDescent="0.15">
      <c r="I546" s="2">
        <v>10600000</v>
      </c>
      <c r="J546" s="2" t="s">
        <v>870</v>
      </c>
    </row>
    <row r="547" spans="9:10" x14ac:dyDescent="0.15">
      <c r="I547" s="2">
        <v>10610000</v>
      </c>
      <c r="J547" s="2" t="s">
        <v>871</v>
      </c>
    </row>
    <row r="548" spans="9:10" x14ac:dyDescent="0.15">
      <c r="I548" s="2">
        <v>10650000</v>
      </c>
      <c r="J548" s="2" t="s">
        <v>872</v>
      </c>
    </row>
    <row r="549" spans="9:10" x14ac:dyDescent="0.15">
      <c r="I549" s="2">
        <v>10700000</v>
      </c>
      <c r="J549" s="2" t="s">
        <v>873</v>
      </c>
    </row>
    <row r="550" spans="9:10" x14ac:dyDescent="0.15">
      <c r="I550" s="2">
        <v>10800000</v>
      </c>
      <c r="J550" s="2" t="s">
        <v>874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99"/>
    <pageSetUpPr autoPageBreaks="0" fitToPage="1"/>
  </sheetPr>
  <dimension ref="A1:AT41"/>
  <sheetViews>
    <sheetView showGridLines="0" topLeftCell="A4" zoomScale="85" zoomScaleNormal="85" zoomScaleSheetLayoutView="100" workbookViewId="0">
      <selection activeCell="P27" sqref="P27"/>
    </sheetView>
  </sheetViews>
  <sheetFormatPr defaultRowHeight="22.5" customHeight="1" outlineLevelRow="1" outlineLevelCol="1" x14ac:dyDescent="0.15"/>
  <cols>
    <col min="1" max="1" width="2.6640625" style="45" customWidth="1"/>
    <col min="2" max="3" width="3.1640625" style="53" customWidth="1"/>
    <col min="4" max="4" width="14.6640625" style="134" customWidth="1"/>
    <col min="5" max="5" width="22.83203125" style="134" customWidth="1"/>
    <col min="6" max="6" width="16.5" style="135" customWidth="1"/>
    <col min="7" max="7" width="3.83203125" style="135" customWidth="1"/>
    <col min="8" max="8" width="12.5" style="136" customWidth="1"/>
    <col min="9" max="9" width="8.83203125" style="136" customWidth="1"/>
    <col min="10" max="10" width="3.33203125" style="137" customWidth="1"/>
    <col min="11" max="11" width="11.1640625" style="134" customWidth="1"/>
    <col min="12" max="12" width="17.1640625" style="134" customWidth="1"/>
    <col min="13" max="13" width="11" style="134" customWidth="1"/>
    <col min="14" max="14" width="17.1640625" style="134" customWidth="1"/>
    <col min="15" max="15" width="11.1640625" style="134" customWidth="1"/>
    <col min="16" max="16" width="17.1640625" style="134" customWidth="1"/>
    <col min="17" max="17" width="11.33203125" style="134" customWidth="1"/>
    <col min="18" max="18" width="17.1640625" style="134" customWidth="1"/>
    <col min="19" max="19" width="1.33203125" style="61" customWidth="1"/>
    <col min="20" max="20" width="9" style="44" customWidth="1"/>
    <col min="21" max="21" width="10" style="44" hidden="1" customWidth="1" outlineLevel="1"/>
    <col min="22" max="32" width="10" style="48" hidden="1" customWidth="1" outlineLevel="1"/>
    <col min="33" max="33" width="10" style="48" customWidth="1" collapsed="1"/>
    <col min="34" max="46" width="10" style="48" customWidth="1"/>
    <col min="47" max="16384" width="9.33203125" style="61"/>
  </cols>
  <sheetData>
    <row r="1" spans="1:46" s="44" customFormat="1" ht="9.75" hidden="1" customHeight="1" outlineLevel="1" x14ac:dyDescent="0.15">
      <c r="A1" s="112"/>
      <c r="B1" s="46"/>
      <c r="C1" s="46"/>
      <c r="F1" s="47"/>
      <c r="G1" s="47"/>
      <c r="H1" s="47"/>
      <c r="I1" s="47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s="44" customFormat="1" ht="23.25" hidden="1" customHeight="1" outlineLevel="1" x14ac:dyDescent="0.15">
      <c r="A2" s="113"/>
      <c r="B2" s="490" t="s">
        <v>1082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2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s="44" customFormat="1" ht="9.75" hidden="1" customHeight="1" outlineLevel="1" x14ac:dyDescent="0.15">
      <c r="A3" s="113"/>
      <c r="B3" s="46"/>
      <c r="C3" s="46"/>
      <c r="F3" s="47"/>
      <c r="G3" s="47"/>
      <c r="H3" s="47"/>
      <c r="I3" s="47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s="44" customFormat="1" ht="23.25" customHeight="1" collapsed="1" x14ac:dyDescent="0.15">
      <c r="A4" s="113"/>
      <c r="B4" s="50"/>
      <c r="C4" s="50"/>
      <c r="D4" s="404" t="s">
        <v>1159</v>
      </c>
      <c r="E4" s="51"/>
      <c r="F4" s="52"/>
      <c r="G4" s="348"/>
      <c r="H4" s="52"/>
      <c r="I4" s="52"/>
      <c r="J4" s="51"/>
      <c r="K4" s="51"/>
      <c r="L4" s="51"/>
      <c r="M4" s="51"/>
      <c r="N4" s="51"/>
      <c r="O4" s="51"/>
      <c r="P4" s="51"/>
      <c r="Q4" s="51"/>
      <c r="R4" s="51"/>
      <c r="S4" s="51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s="54" customFormat="1" ht="20.25" customHeight="1" x14ac:dyDescent="0.15">
      <c r="A5" s="113"/>
      <c r="B5" s="53"/>
      <c r="C5" s="53"/>
      <c r="D5" s="493"/>
      <c r="E5" s="493"/>
      <c r="F5" s="493"/>
      <c r="G5" s="116"/>
      <c r="H5" s="122" t="s">
        <v>1068</v>
      </c>
      <c r="I5" s="122"/>
      <c r="J5" s="122"/>
      <c r="K5" s="122"/>
      <c r="L5" s="123"/>
      <c r="M5" s="124"/>
      <c r="N5" s="124"/>
      <c r="R5" s="55"/>
      <c r="T5" s="56"/>
      <c r="U5" s="48" t="str">
        <f>IF(G5="","FALSE","TRUE")</f>
        <v>FALSE</v>
      </c>
      <c r="V5" s="57">
        <f>IF(U5="TRUE",1,0)</f>
        <v>0</v>
      </c>
      <c r="W5" s="48">
        <f>V5+V7</f>
        <v>1</v>
      </c>
      <c r="X5" s="48" t="s">
        <v>897</v>
      </c>
      <c r="Y5" s="48"/>
      <c r="Z5" s="48"/>
      <c r="AA5" s="48"/>
      <c r="AB5" s="48"/>
      <c r="AC5" s="48" t="b">
        <v>1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1:46" s="54" customFormat="1" ht="5.25" customHeight="1" x14ac:dyDescent="0.15">
      <c r="A6" s="113"/>
      <c r="B6" s="53"/>
      <c r="C6" s="53"/>
      <c r="D6" s="493"/>
      <c r="E6" s="493"/>
      <c r="F6" s="493"/>
      <c r="G6" s="125"/>
      <c r="H6" s="122"/>
      <c r="I6" s="122"/>
      <c r="J6" s="122"/>
      <c r="K6" s="122"/>
      <c r="L6" s="123"/>
      <c r="M6" s="124"/>
      <c r="N6" s="124"/>
      <c r="R6" s="55"/>
      <c r="T6" s="56"/>
      <c r="U6" s="48"/>
      <c r="V6" s="5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s="54" customFormat="1" ht="20.25" customHeight="1" thickBot="1" x14ac:dyDescent="0.2">
      <c r="A7" s="113"/>
      <c r="B7" s="53"/>
      <c r="C7" s="53"/>
      <c r="D7" s="493"/>
      <c r="E7" s="493"/>
      <c r="F7" s="493"/>
      <c r="G7" s="126" t="str">
        <f>IF(G5="","✔","")</f>
        <v>✔</v>
      </c>
      <c r="H7" s="494"/>
      <c r="I7" s="495"/>
      <c r="J7" s="127" t="s">
        <v>889</v>
      </c>
      <c r="K7" s="128"/>
      <c r="L7" s="129" t="s">
        <v>898</v>
      </c>
      <c r="M7" s="130"/>
      <c r="N7" s="130"/>
      <c r="R7" s="55"/>
      <c r="T7" s="56"/>
      <c r="U7" s="48" t="str">
        <f>IF(G7="","FALSE","TRUE")</f>
        <v>TRUE</v>
      </c>
      <c r="V7" s="57">
        <f>IF(U7="TRUE",1,0)</f>
        <v>1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</row>
    <row r="8" spans="1:46" s="54" customFormat="1" ht="18.75" customHeight="1" thickTop="1" thickBot="1" x14ac:dyDescent="0.2">
      <c r="A8" s="113"/>
      <c r="B8" s="53"/>
      <c r="C8" s="496" t="s">
        <v>959</v>
      </c>
      <c r="D8" s="497"/>
      <c r="E8" s="387"/>
      <c r="F8" s="96"/>
      <c r="G8" s="96"/>
      <c r="H8" s="96"/>
      <c r="J8" s="58"/>
      <c r="K8" s="60" t="s">
        <v>899</v>
      </c>
      <c r="L8" s="59"/>
      <c r="R8" s="61"/>
      <c r="T8" s="56"/>
      <c r="U8" s="48"/>
      <c r="V8" s="57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</row>
    <row r="9" spans="1:46" s="52" customFormat="1" ht="4.5" customHeight="1" thickTop="1" thickBot="1" x14ac:dyDescent="0.2">
      <c r="A9" s="397"/>
      <c r="B9" s="50"/>
      <c r="C9" s="50"/>
      <c r="D9" s="398"/>
      <c r="E9" s="399"/>
      <c r="F9" s="399"/>
      <c r="G9" s="399"/>
      <c r="H9" s="399"/>
      <c r="I9" s="396"/>
      <c r="K9" s="400"/>
      <c r="L9" s="401"/>
      <c r="M9" s="401"/>
      <c r="N9" s="401"/>
      <c r="O9" s="401"/>
      <c r="P9" s="401"/>
      <c r="Q9" s="401"/>
      <c r="R9" s="401"/>
      <c r="S9" s="64"/>
      <c r="T9" s="65"/>
      <c r="U9" s="65"/>
      <c r="V9" s="66"/>
      <c r="W9" s="66"/>
      <c r="X9" s="66"/>
      <c r="Y9" s="66"/>
      <c r="Z9" s="66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s="54" customFormat="1" ht="22.5" customHeight="1" thickTop="1" x14ac:dyDescent="0.15">
      <c r="A10" s="113"/>
      <c r="B10" s="53"/>
      <c r="C10" s="498" t="s">
        <v>900</v>
      </c>
      <c r="D10" s="499"/>
      <c r="E10" s="411"/>
      <c r="F10" s="412"/>
      <c r="G10" s="412"/>
      <c r="H10" s="413"/>
      <c r="I10" s="396"/>
      <c r="K10" s="421" t="str">
        <f>IF($V$7=1,W10,AA10)</f>
        <v>契約金額</v>
      </c>
      <c r="L10" s="422"/>
      <c r="M10" s="423" t="str">
        <f>IF($V$7=1,X10,AB10)</f>
        <v>前回迄出来高</v>
      </c>
      <c r="N10" s="424"/>
      <c r="O10" s="425" t="str">
        <f>IF($V$7=1,Y10,AC10)</f>
        <v>今回出来高</v>
      </c>
      <c r="P10" s="424"/>
      <c r="Q10" s="426" t="str">
        <f>IF($V$7=1,Z10,AD10)</f>
        <v>累計出来高</v>
      </c>
      <c r="R10" s="427"/>
      <c r="T10" s="56"/>
      <c r="U10" s="56"/>
      <c r="V10" s="48"/>
      <c r="W10" s="63" t="s">
        <v>901</v>
      </c>
      <c r="X10" s="63" t="s">
        <v>902</v>
      </c>
      <c r="Y10" s="63" t="s">
        <v>903</v>
      </c>
      <c r="Z10" s="63" t="s">
        <v>904</v>
      </c>
      <c r="AA10" s="63" t="s">
        <v>1052</v>
      </c>
      <c r="AB10" s="63" t="s">
        <v>1052</v>
      </c>
      <c r="AC10" s="63" t="s">
        <v>1052</v>
      </c>
      <c r="AD10" s="63" t="s">
        <v>1052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</row>
    <row r="11" spans="1:46" ht="22.5" customHeight="1" x14ac:dyDescent="0.15">
      <c r="A11" s="113"/>
      <c r="C11" s="414"/>
      <c r="D11" s="386"/>
      <c r="E11" s="344"/>
      <c r="F11" s="345"/>
      <c r="G11" s="345"/>
      <c r="H11" s="415"/>
      <c r="I11" s="396"/>
      <c r="J11" s="61"/>
      <c r="K11" s="428"/>
      <c r="L11" s="133"/>
      <c r="M11" s="310" t="str">
        <f t="shared" ref="M11:M13" si="0">IF($V$7=1,X11,AB11)</f>
        <v>前回迄保留金</v>
      </c>
      <c r="N11" s="309"/>
      <c r="O11" s="310" t="str">
        <f t="shared" ref="O11:O13" si="1">IF($V$7=1,Y11,AC11)</f>
        <v>今回保留金</v>
      </c>
      <c r="P11" s="309"/>
      <c r="Q11" s="62" t="str">
        <f t="shared" ref="Q11" si="2">IF($V$7=1,Z11,AD11)</f>
        <v>累計保留金</v>
      </c>
      <c r="R11" s="429"/>
      <c r="S11" s="64"/>
      <c r="T11" s="65"/>
      <c r="V11" s="66"/>
      <c r="W11" s="63"/>
      <c r="X11" s="63" t="s">
        <v>905</v>
      </c>
      <c r="Y11" s="63" t="s">
        <v>906</v>
      </c>
      <c r="Z11" s="63" t="s">
        <v>907</v>
      </c>
      <c r="AA11" s="46" t="s">
        <v>1052</v>
      </c>
      <c r="AB11" s="46" t="s">
        <v>1134</v>
      </c>
      <c r="AC11" s="46" t="s">
        <v>1052</v>
      </c>
      <c r="AD11" s="46" t="s">
        <v>1052</v>
      </c>
    </row>
    <row r="12" spans="1:46" ht="22.5" customHeight="1" x14ac:dyDescent="0.15">
      <c r="A12" s="113"/>
      <c r="C12" s="414"/>
      <c r="D12" s="386"/>
      <c r="E12" s="344"/>
      <c r="F12" s="345"/>
      <c r="G12" s="345"/>
      <c r="H12" s="415"/>
      <c r="I12" s="402"/>
      <c r="J12" s="67"/>
      <c r="K12" s="430"/>
      <c r="L12" s="133"/>
      <c r="M12" s="68" t="str">
        <f t="shared" si="0"/>
        <v>受領済金額</v>
      </c>
      <c r="N12" s="311"/>
      <c r="O12" s="132" t="str">
        <f t="shared" si="1"/>
        <v>今回請求金額</v>
      </c>
      <c r="P12" s="312"/>
      <c r="Q12" s="69" t="str">
        <f>IF($V$7=1,Z12,AD12)</f>
        <v>累 計 金 額</v>
      </c>
      <c r="R12" s="431"/>
      <c r="S12" s="64"/>
      <c r="T12" s="65"/>
      <c r="U12" s="70" t="s">
        <v>1053</v>
      </c>
      <c r="V12" s="66"/>
      <c r="W12" s="63"/>
      <c r="X12" s="71" t="s">
        <v>908</v>
      </c>
      <c r="Y12" s="63" t="s">
        <v>909</v>
      </c>
      <c r="Z12" s="71" t="s">
        <v>910</v>
      </c>
      <c r="AA12" s="46" t="s">
        <v>1052</v>
      </c>
      <c r="AB12" s="46" t="s">
        <v>1052</v>
      </c>
      <c r="AC12" s="46" t="s">
        <v>1052</v>
      </c>
      <c r="AD12" s="46" t="s">
        <v>1052</v>
      </c>
    </row>
    <row r="13" spans="1:46" ht="22.5" customHeight="1" thickBot="1" x14ac:dyDescent="0.2">
      <c r="A13" s="113"/>
      <c r="C13" s="414"/>
      <c r="D13" s="386"/>
      <c r="E13" s="344"/>
      <c r="F13" s="345"/>
      <c r="G13" s="345"/>
      <c r="H13" s="415"/>
      <c r="I13" s="402"/>
      <c r="J13" s="67"/>
      <c r="K13" s="432" t="str">
        <f>IF($V$7=1,W13,AA13)</f>
        <v>契約金額
（税込）</v>
      </c>
      <c r="L13" s="433"/>
      <c r="M13" s="434" t="str">
        <f t="shared" si="0"/>
        <v>受領済金額
（税込）</v>
      </c>
      <c r="N13" s="433"/>
      <c r="O13" s="475" t="str">
        <f t="shared" si="1"/>
        <v>今回請求金額
（税込）</v>
      </c>
      <c r="P13" s="433"/>
      <c r="Q13" s="436" t="str">
        <f>IF($V$7=1,Z13,AD13)</f>
        <v>累 計 金 額
（税込）</v>
      </c>
      <c r="R13" s="437"/>
      <c r="S13" s="64"/>
      <c r="T13" s="65"/>
      <c r="U13" s="65"/>
      <c r="V13" s="66"/>
      <c r="W13" s="63" t="s">
        <v>911</v>
      </c>
      <c r="X13" s="71" t="s">
        <v>912</v>
      </c>
      <c r="Y13" s="71" t="s">
        <v>913</v>
      </c>
      <c r="Z13" s="71" t="s">
        <v>914</v>
      </c>
      <c r="AA13" s="46" t="s">
        <v>1052</v>
      </c>
      <c r="AB13" s="46" t="s">
        <v>1052</v>
      </c>
      <c r="AC13" s="46" t="s">
        <v>1052</v>
      </c>
      <c r="AD13" s="46" t="s">
        <v>1052</v>
      </c>
    </row>
    <row r="14" spans="1:46" ht="22.5" customHeight="1" thickTop="1" x14ac:dyDescent="0.15">
      <c r="A14" s="113"/>
      <c r="C14" s="414"/>
      <c r="D14" s="386"/>
      <c r="E14" s="344"/>
      <c r="F14" s="345"/>
      <c r="G14" s="345"/>
      <c r="H14" s="415"/>
      <c r="I14" s="403"/>
      <c r="J14" s="61"/>
      <c r="K14" s="500"/>
      <c r="L14" s="500"/>
      <c r="M14" s="500"/>
      <c r="N14" s="500"/>
      <c r="O14" s="500"/>
      <c r="P14" s="500"/>
      <c r="Q14" s="500"/>
      <c r="R14" s="500"/>
      <c r="S14" s="64"/>
      <c r="T14" s="65"/>
      <c r="U14" s="65"/>
      <c r="V14" s="66"/>
      <c r="W14" s="66"/>
      <c r="X14" s="66"/>
      <c r="Y14" s="66"/>
      <c r="Z14" s="66"/>
      <c r="AA14" s="49"/>
      <c r="AB14" s="49"/>
    </row>
    <row r="15" spans="1:46" ht="18" customHeight="1" x14ac:dyDescent="0.15">
      <c r="A15" s="113"/>
      <c r="C15" s="414"/>
      <c r="D15" s="386"/>
      <c r="E15" s="344"/>
      <c r="F15" s="345"/>
      <c r="G15" s="345"/>
      <c r="H15" s="415"/>
      <c r="I15" s="396"/>
      <c r="J15" s="61"/>
      <c r="K15" s="500"/>
      <c r="L15" s="500"/>
      <c r="M15" s="500"/>
      <c r="N15" s="500"/>
      <c r="O15" s="500"/>
      <c r="P15" s="500"/>
      <c r="Q15" s="500"/>
      <c r="R15" s="500"/>
      <c r="S15" s="64"/>
      <c r="T15" s="65"/>
      <c r="U15" s="70" t="s">
        <v>1135</v>
      </c>
      <c r="V15" s="66"/>
      <c r="W15" s="66"/>
      <c r="X15" s="66"/>
      <c r="Y15" s="66"/>
      <c r="Z15" s="66"/>
      <c r="AA15" s="49"/>
      <c r="AB15" s="49"/>
    </row>
    <row r="16" spans="1:46" ht="11.25" customHeight="1" x14ac:dyDescent="0.15">
      <c r="A16" s="113"/>
      <c r="C16" s="414"/>
      <c r="D16" s="386"/>
      <c r="E16" s="344"/>
      <c r="F16" s="345"/>
      <c r="G16" s="345"/>
      <c r="H16" s="415"/>
      <c r="I16" s="396"/>
      <c r="J16" s="61"/>
      <c r="K16" s="500"/>
      <c r="L16" s="500"/>
      <c r="M16" s="500"/>
      <c r="N16" s="500"/>
      <c r="O16" s="500"/>
      <c r="P16" s="500"/>
      <c r="Q16" s="500"/>
      <c r="R16" s="500"/>
      <c r="S16" s="64"/>
      <c r="T16" s="65"/>
      <c r="U16" s="70"/>
      <c r="V16" s="66"/>
      <c r="W16" s="66"/>
      <c r="X16" s="66"/>
      <c r="Y16" s="66"/>
      <c r="Z16" s="66"/>
      <c r="AA16" s="49"/>
      <c r="AB16" s="49"/>
    </row>
    <row r="17" spans="1:46" s="72" customFormat="1" ht="11.25" customHeight="1" thickBot="1" x14ac:dyDescent="0.2">
      <c r="A17" s="113"/>
      <c r="B17" s="53"/>
      <c r="C17" s="416"/>
      <c r="D17" s="417"/>
      <c r="E17" s="418"/>
      <c r="F17" s="419"/>
      <c r="G17" s="419"/>
      <c r="H17" s="420"/>
      <c r="I17" s="396"/>
      <c r="K17" s="60" t="s">
        <v>1083</v>
      </c>
      <c r="L17" s="73"/>
      <c r="M17" s="73"/>
      <c r="N17" s="73"/>
      <c r="O17" s="73"/>
      <c r="P17" s="73"/>
      <c r="Q17" s="73"/>
      <c r="R17" s="73"/>
      <c r="S17" s="64"/>
      <c r="T17" s="65"/>
      <c r="U17" s="65"/>
      <c r="V17" s="66"/>
      <c r="W17" s="66"/>
      <c r="X17" s="66"/>
      <c r="Y17" s="66"/>
      <c r="Z17" s="6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</row>
    <row r="18" spans="1:46" s="52" customFormat="1" ht="4.5" customHeight="1" thickTop="1" thickBot="1" x14ac:dyDescent="0.2">
      <c r="A18" s="397"/>
      <c r="B18" s="50"/>
      <c r="C18" s="50"/>
      <c r="D18" s="398"/>
      <c r="E18" s="399"/>
      <c r="F18" s="399"/>
      <c r="G18" s="399"/>
      <c r="H18" s="399"/>
      <c r="I18" s="396"/>
      <c r="K18" s="400"/>
      <c r="L18" s="401"/>
      <c r="M18" s="401"/>
      <c r="N18" s="401"/>
      <c r="O18" s="401"/>
      <c r="P18" s="401"/>
      <c r="Q18" s="401"/>
      <c r="R18" s="401"/>
      <c r="S18" s="64"/>
      <c r="T18" s="65"/>
      <c r="U18" s="65"/>
      <c r="V18" s="66"/>
      <c r="W18" s="66"/>
      <c r="X18" s="66"/>
      <c r="Y18" s="66"/>
      <c r="Z18" s="66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</row>
    <row r="19" spans="1:46" s="72" customFormat="1" ht="22.5" customHeight="1" thickTop="1" thickBot="1" x14ac:dyDescent="0.2">
      <c r="A19" s="113"/>
      <c r="B19" s="53"/>
      <c r="C19" s="496" t="s">
        <v>1136</v>
      </c>
      <c r="D19" s="497"/>
      <c r="E19" s="507"/>
      <c r="F19" s="508"/>
      <c r="G19" s="508"/>
      <c r="H19" s="509"/>
      <c r="I19" s="388"/>
      <c r="J19" s="74"/>
      <c r="K19" s="438" t="str">
        <f>IF(V20=1,AA22,AA23)</f>
        <v>法定福利費</v>
      </c>
      <c r="L19" s="439"/>
      <c r="M19" s="440" t="str">
        <f>IF(V20=1,AC22,AC23)</f>
        <v>-</v>
      </c>
      <c r="N19" s="439"/>
      <c r="O19" s="440" t="str">
        <f>IF(V20=1,AE22,AE23)</f>
        <v>-</v>
      </c>
      <c r="P19" s="441"/>
      <c r="Q19" s="108" t="s">
        <v>915</v>
      </c>
      <c r="R19" s="73"/>
      <c r="S19" s="64"/>
      <c r="T19" s="65"/>
      <c r="U19" s="48" t="str">
        <f>IF(J21="","FALSE","TRUE")</f>
        <v>TRUE</v>
      </c>
      <c r="V19" s="57">
        <f>IF(U19="TRUE",1,0)</f>
        <v>1</v>
      </c>
      <c r="W19" s="66"/>
      <c r="X19" s="66">
        <f>V5+V19</f>
        <v>1</v>
      </c>
      <c r="Y19" s="66"/>
      <c r="Z19" s="6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</row>
    <row r="20" spans="1:46" s="72" customFormat="1" ht="11.25" customHeight="1" thickTop="1" thickBot="1" x14ac:dyDescent="0.2">
      <c r="A20" s="113"/>
      <c r="B20" s="53"/>
      <c r="C20" s="53"/>
      <c r="D20" s="64"/>
      <c r="E20" s="75"/>
      <c r="F20" s="75"/>
      <c r="G20" s="75"/>
      <c r="H20" s="75"/>
      <c r="I20" s="75"/>
      <c r="J20" s="347"/>
      <c r="K20" s="73"/>
      <c r="L20" s="389"/>
      <c r="M20" s="73"/>
      <c r="N20" s="73"/>
      <c r="O20" s="73"/>
      <c r="P20" s="73"/>
      <c r="Q20" s="73"/>
      <c r="R20" s="73"/>
      <c r="S20" s="61"/>
      <c r="T20" s="65"/>
      <c r="U20" s="48" t="str">
        <f>IF(J22="","FALSE","TRUE")</f>
        <v>FALSE</v>
      </c>
      <c r="V20" s="57">
        <f>IF(U20="TRUE",1,0)</f>
        <v>0</v>
      </c>
      <c r="W20" s="48">
        <f>V19+V20</f>
        <v>1</v>
      </c>
      <c r="X20" s="66"/>
      <c r="Y20" s="66"/>
      <c r="Z20" s="66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</row>
    <row r="21" spans="1:46" ht="15.75" customHeight="1" thickTop="1" x14ac:dyDescent="0.15">
      <c r="A21" s="113"/>
      <c r="C21" s="390"/>
      <c r="D21" s="391"/>
      <c r="E21" s="391"/>
      <c r="F21" s="391"/>
      <c r="G21" s="464"/>
      <c r="H21" s="466"/>
      <c r="I21" s="461" t="s">
        <v>916</v>
      </c>
      <c r="J21" s="442" t="s">
        <v>957</v>
      </c>
      <c r="K21" s="485" t="str">
        <f>IF(V20=1,U22,U23)</f>
        <v>契約金額</v>
      </c>
      <c r="L21" s="486"/>
      <c r="M21" s="487" t="str">
        <f>IF(V20=0,"",IF(V20=1,W22,W23))</f>
        <v/>
      </c>
      <c r="N21" s="485"/>
      <c r="O21" s="487" t="str">
        <f>IF(V20=0,"",IF(V20=1,Y22,Y23))</f>
        <v/>
      </c>
      <c r="P21" s="486"/>
      <c r="Q21" s="488"/>
      <c r="R21" s="489"/>
      <c r="AA21" s="44" t="s">
        <v>923</v>
      </c>
    </row>
    <row r="22" spans="1:46" ht="15.75" customHeight="1" x14ac:dyDescent="0.15">
      <c r="A22" s="113"/>
      <c r="C22" s="392"/>
      <c r="D22" s="76" t="s">
        <v>1137</v>
      </c>
      <c r="E22" s="76"/>
      <c r="F22" s="76"/>
      <c r="G22" s="465"/>
      <c r="H22" s="467" t="s">
        <v>917</v>
      </c>
      <c r="I22" s="408" t="s">
        <v>918</v>
      </c>
      <c r="J22" s="131" t="str">
        <f>IF(J21="","✔","")</f>
        <v/>
      </c>
      <c r="K22" s="510" t="s">
        <v>901</v>
      </c>
      <c r="L22" s="511"/>
      <c r="M22" s="77" t="s">
        <v>1138</v>
      </c>
      <c r="N22" s="451"/>
      <c r="O22" s="77" t="s">
        <v>1139</v>
      </c>
      <c r="P22" s="78"/>
      <c r="Q22" s="456" t="s">
        <v>904</v>
      </c>
      <c r="R22" s="443"/>
      <c r="U22" s="48" t="s">
        <v>1140</v>
      </c>
      <c r="W22" s="48" t="s">
        <v>919</v>
      </c>
      <c r="Y22" s="48" t="s">
        <v>1141</v>
      </c>
      <c r="AA22" s="48" t="s">
        <v>924</v>
      </c>
      <c r="AC22" s="48" t="s">
        <v>925</v>
      </c>
      <c r="AE22" s="48" t="s">
        <v>926</v>
      </c>
    </row>
    <row r="23" spans="1:46" ht="15.75" customHeight="1" x14ac:dyDescent="0.15">
      <c r="A23" s="113"/>
      <c r="C23" s="392"/>
      <c r="D23" s="79"/>
      <c r="E23" s="79"/>
      <c r="F23" s="80"/>
      <c r="G23" s="463"/>
      <c r="H23" s="468"/>
      <c r="I23" s="512" t="s">
        <v>920</v>
      </c>
      <c r="J23" s="513"/>
      <c r="K23" s="81" t="s">
        <v>1142</v>
      </c>
      <c r="L23" s="82" t="s">
        <v>921</v>
      </c>
      <c r="M23" s="83" t="s">
        <v>922</v>
      </c>
      <c r="N23" s="452" t="s">
        <v>921</v>
      </c>
      <c r="O23" s="83" t="s">
        <v>922</v>
      </c>
      <c r="P23" s="82" t="s">
        <v>921</v>
      </c>
      <c r="Q23" s="457" t="s">
        <v>922</v>
      </c>
      <c r="R23" s="444" t="s">
        <v>921</v>
      </c>
      <c r="U23" s="48" t="s">
        <v>1143</v>
      </c>
      <c r="AA23" s="48" t="s">
        <v>896</v>
      </c>
      <c r="AC23" s="48" t="s">
        <v>1144</v>
      </c>
      <c r="AE23" s="48" t="s">
        <v>1052</v>
      </c>
    </row>
    <row r="24" spans="1:46" ht="22.5" customHeight="1" x14ac:dyDescent="0.15">
      <c r="A24" s="113"/>
      <c r="C24" s="393"/>
      <c r="D24" s="514"/>
      <c r="E24" s="515"/>
      <c r="F24" s="516"/>
      <c r="G24" s="517"/>
      <c r="H24" s="469"/>
      <c r="I24" s="518"/>
      <c r="J24" s="519"/>
      <c r="K24" s="162"/>
      <c r="L24" s="120">
        <f>H24*K24</f>
        <v>0</v>
      </c>
      <c r="M24" s="117"/>
      <c r="N24" s="474">
        <f>H24*M24</f>
        <v>0</v>
      </c>
      <c r="O24" s="117"/>
      <c r="P24" s="120">
        <f>H24*O24</f>
        <v>0</v>
      </c>
      <c r="Q24" s="458">
        <f>M24+O24</f>
        <v>0</v>
      </c>
      <c r="R24" s="445">
        <f>N24+P24</f>
        <v>0</v>
      </c>
      <c r="S24" s="405" t="s">
        <v>1155</v>
      </c>
      <c r="T24" s="406" t="s">
        <v>1156</v>
      </c>
      <c r="AI24" s="409"/>
      <c r="AJ24" s="473" t="s">
        <v>1157</v>
      </c>
    </row>
    <row r="25" spans="1:46" ht="22.5" customHeight="1" x14ac:dyDescent="0.15">
      <c r="A25" s="113"/>
      <c r="C25" s="394"/>
      <c r="D25" s="501"/>
      <c r="E25" s="502"/>
      <c r="F25" s="503"/>
      <c r="G25" s="504"/>
      <c r="H25" s="470"/>
      <c r="I25" s="505"/>
      <c r="J25" s="506"/>
      <c r="K25" s="119"/>
      <c r="L25" s="120">
        <f>H25*K25</f>
        <v>0</v>
      </c>
      <c r="M25" s="119"/>
      <c r="N25" s="454">
        <f t="shared" ref="N25:N38" si="3">H25*M25</f>
        <v>0</v>
      </c>
      <c r="O25" s="119"/>
      <c r="P25" s="120">
        <f>H25*O25</f>
        <v>0</v>
      </c>
      <c r="Q25" s="459">
        <f t="shared" ref="Q25:Q38" si="4">M25+O25</f>
        <v>0</v>
      </c>
      <c r="R25" s="446">
        <f t="shared" ref="R25:R38" si="5">N25+P25</f>
        <v>0</v>
      </c>
      <c r="AI25" s="410"/>
      <c r="AJ25" s="473" t="s">
        <v>1158</v>
      </c>
    </row>
    <row r="26" spans="1:46" ht="22.5" customHeight="1" x14ac:dyDescent="0.15">
      <c r="A26" s="113"/>
      <c r="C26" s="394"/>
      <c r="D26" s="501"/>
      <c r="E26" s="502"/>
      <c r="F26" s="503"/>
      <c r="G26" s="504"/>
      <c r="H26" s="470"/>
      <c r="I26" s="505"/>
      <c r="J26" s="506"/>
      <c r="K26" s="119"/>
      <c r="L26" s="120">
        <f t="shared" ref="L26:L38" si="6">H26*K26</f>
        <v>0</v>
      </c>
      <c r="M26" s="119"/>
      <c r="N26" s="454">
        <f t="shared" si="3"/>
        <v>0</v>
      </c>
      <c r="O26" s="119"/>
      <c r="P26" s="120">
        <f t="shared" ref="P26:P38" si="7">H26*O26</f>
        <v>0</v>
      </c>
      <c r="Q26" s="459">
        <f t="shared" si="4"/>
        <v>0</v>
      </c>
      <c r="R26" s="446">
        <f t="shared" si="5"/>
        <v>0</v>
      </c>
    </row>
    <row r="27" spans="1:46" ht="22.5" customHeight="1" x14ac:dyDescent="0.15">
      <c r="A27" s="113"/>
      <c r="C27" s="394"/>
      <c r="D27" s="501"/>
      <c r="E27" s="502"/>
      <c r="F27" s="503"/>
      <c r="G27" s="504"/>
      <c r="H27" s="470"/>
      <c r="I27" s="505"/>
      <c r="J27" s="506"/>
      <c r="K27" s="163"/>
      <c r="L27" s="120">
        <f t="shared" si="6"/>
        <v>0</v>
      </c>
      <c r="M27" s="119"/>
      <c r="N27" s="454">
        <f t="shared" si="3"/>
        <v>0</v>
      </c>
      <c r="O27" s="142"/>
      <c r="P27" s="120">
        <f t="shared" si="7"/>
        <v>0</v>
      </c>
      <c r="Q27" s="459">
        <f t="shared" si="4"/>
        <v>0</v>
      </c>
      <c r="R27" s="446">
        <f t="shared" si="5"/>
        <v>0</v>
      </c>
    </row>
    <row r="28" spans="1:46" ht="22.5" customHeight="1" x14ac:dyDescent="0.15">
      <c r="A28" s="113"/>
      <c r="C28" s="394"/>
      <c r="D28" s="501"/>
      <c r="E28" s="502"/>
      <c r="F28" s="503"/>
      <c r="G28" s="504"/>
      <c r="H28" s="470"/>
      <c r="I28" s="505"/>
      <c r="J28" s="506"/>
      <c r="K28" s="119"/>
      <c r="L28" s="120">
        <f t="shared" si="6"/>
        <v>0</v>
      </c>
      <c r="M28" s="119"/>
      <c r="N28" s="454">
        <f t="shared" si="3"/>
        <v>0</v>
      </c>
      <c r="O28" s="119"/>
      <c r="P28" s="120">
        <f t="shared" si="7"/>
        <v>0</v>
      </c>
      <c r="Q28" s="459">
        <f t="shared" si="4"/>
        <v>0</v>
      </c>
      <c r="R28" s="446">
        <f t="shared" si="5"/>
        <v>0</v>
      </c>
    </row>
    <row r="29" spans="1:46" ht="22.5" customHeight="1" x14ac:dyDescent="0.15">
      <c r="A29" s="113"/>
      <c r="C29" s="394"/>
      <c r="D29" s="501"/>
      <c r="E29" s="502"/>
      <c r="F29" s="503"/>
      <c r="G29" s="504"/>
      <c r="H29" s="470"/>
      <c r="I29" s="505"/>
      <c r="J29" s="506"/>
      <c r="K29" s="119"/>
      <c r="L29" s="120">
        <f t="shared" si="6"/>
        <v>0</v>
      </c>
      <c r="M29" s="119"/>
      <c r="N29" s="454">
        <f t="shared" si="3"/>
        <v>0</v>
      </c>
      <c r="O29" s="119"/>
      <c r="P29" s="120">
        <f t="shared" si="7"/>
        <v>0</v>
      </c>
      <c r="Q29" s="459">
        <f t="shared" si="4"/>
        <v>0</v>
      </c>
      <c r="R29" s="446">
        <f t="shared" si="5"/>
        <v>0</v>
      </c>
    </row>
    <row r="30" spans="1:46" ht="22.5" customHeight="1" x14ac:dyDescent="0.15">
      <c r="A30" s="113"/>
      <c r="C30" s="394"/>
      <c r="D30" s="501"/>
      <c r="E30" s="502"/>
      <c r="F30" s="503"/>
      <c r="G30" s="504"/>
      <c r="H30" s="470"/>
      <c r="I30" s="505"/>
      <c r="J30" s="506"/>
      <c r="K30" s="119"/>
      <c r="L30" s="120">
        <f t="shared" si="6"/>
        <v>0</v>
      </c>
      <c r="M30" s="119"/>
      <c r="N30" s="454">
        <f t="shared" si="3"/>
        <v>0</v>
      </c>
      <c r="O30" s="119"/>
      <c r="P30" s="120">
        <f t="shared" si="7"/>
        <v>0</v>
      </c>
      <c r="Q30" s="459">
        <f t="shared" si="4"/>
        <v>0</v>
      </c>
      <c r="R30" s="446">
        <f t="shared" si="5"/>
        <v>0</v>
      </c>
    </row>
    <row r="31" spans="1:46" ht="22.5" customHeight="1" x14ac:dyDescent="0.15">
      <c r="A31" s="113"/>
      <c r="C31" s="394"/>
      <c r="D31" s="501"/>
      <c r="E31" s="502"/>
      <c r="F31" s="503"/>
      <c r="G31" s="504"/>
      <c r="H31" s="470"/>
      <c r="I31" s="505"/>
      <c r="J31" s="506"/>
      <c r="K31" s="119"/>
      <c r="L31" s="120">
        <f t="shared" si="6"/>
        <v>0</v>
      </c>
      <c r="M31" s="119"/>
      <c r="N31" s="454">
        <f t="shared" si="3"/>
        <v>0</v>
      </c>
      <c r="O31" s="119"/>
      <c r="P31" s="120">
        <f t="shared" si="7"/>
        <v>0</v>
      </c>
      <c r="Q31" s="459">
        <f t="shared" si="4"/>
        <v>0</v>
      </c>
      <c r="R31" s="446">
        <f t="shared" si="5"/>
        <v>0</v>
      </c>
    </row>
    <row r="32" spans="1:46" ht="22.5" customHeight="1" x14ac:dyDescent="0.15">
      <c r="A32" s="113"/>
      <c r="C32" s="394"/>
      <c r="D32" s="501"/>
      <c r="E32" s="502"/>
      <c r="F32" s="503"/>
      <c r="G32" s="504"/>
      <c r="H32" s="471"/>
      <c r="I32" s="505"/>
      <c r="J32" s="506"/>
      <c r="K32" s="119"/>
      <c r="L32" s="120">
        <f t="shared" si="6"/>
        <v>0</v>
      </c>
      <c r="M32" s="119"/>
      <c r="N32" s="454">
        <f t="shared" si="3"/>
        <v>0</v>
      </c>
      <c r="O32" s="119"/>
      <c r="P32" s="120">
        <f t="shared" si="7"/>
        <v>0</v>
      </c>
      <c r="Q32" s="459">
        <f t="shared" si="4"/>
        <v>0</v>
      </c>
      <c r="R32" s="446">
        <f t="shared" si="5"/>
        <v>0</v>
      </c>
    </row>
    <row r="33" spans="1:18" ht="22.5" customHeight="1" x14ac:dyDescent="0.15">
      <c r="A33" s="113"/>
      <c r="C33" s="394"/>
      <c r="D33" s="501"/>
      <c r="E33" s="502"/>
      <c r="F33" s="503"/>
      <c r="G33" s="504"/>
      <c r="H33" s="470"/>
      <c r="I33" s="505"/>
      <c r="J33" s="506"/>
      <c r="K33" s="119"/>
      <c r="L33" s="120">
        <f t="shared" si="6"/>
        <v>0</v>
      </c>
      <c r="M33" s="119"/>
      <c r="N33" s="454">
        <f t="shared" si="3"/>
        <v>0</v>
      </c>
      <c r="O33" s="119"/>
      <c r="P33" s="120">
        <f t="shared" si="7"/>
        <v>0</v>
      </c>
      <c r="Q33" s="459">
        <f t="shared" si="4"/>
        <v>0</v>
      </c>
      <c r="R33" s="446">
        <f t="shared" si="5"/>
        <v>0</v>
      </c>
    </row>
    <row r="34" spans="1:18" ht="22.5" customHeight="1" x14ac:dyDescent="0.15">
      <c r="A34" s="113"/>
      <c r="C34" s="394"/>
      <c r="D34" s="501"/>
      <c r="E34" s="502"/>
      <c r="F34" s="503"/>
      <c r="G34" s="504"/>
      <c r="H34" s="470"/>
      <c r="I34" s="505"/>
      <c r="J34" s="506"/>
      <c r="K34" s="119"/>
      <c r="L34" s="120">
        <f t="shared" si="6"/>
        <v>0</v>
      </c>
      <c r="M34" s="119"/>
      <c r="N34" s="454">
        <f t="shared" si="3"/>
        <v>0</v>
      </c>
      <c r="O34" s="119"/>
      <c r="P34" s="120">
        <f t="shared" si="7"/>
        <v>0</v>
      </c>
      <c r="Q34" s="459">
        <f t="shared" si="4"/>
        <v>0</v>
      </c>
      <c r="R34" s="446">
        <f t="shared" si="5"/>
        <v>0</v>
      </c>
    </row>
    <row r="35" spans="1:18" ht="22.5" customHeight="1" x14ac:dyDescent="0.15">
      <c r="A35" s="113"/>
      <c r="C35" s="394"/>
      <c r="D35" s="501"/>
      <c r="E35" s="502"/>
      <c r="F35" s="503"/>
      <c r="G35" s="504"/>
      <c r="H35" s="471"/>
      <c r="I35" s="462"/>
      <c r="J35" s="407"/>
      <c r="K35" s="119"/>
      <c r="L35" s="120">
        <f t="shared" si="6"/>
        <v>0</v>
      </c>
      <c r="M35" s="119"/>
      <c r="N35" s="454">
        <f t="shared" si="3"/>
        <v>0</v>
      </c>
      <c r="O35" s="119"/>
      <c r="P35" s="120">
        <f t="shared" si="7"/>
        <v>0</v>
      </c>
      <c r="Q35" s="459">
        <f t="shared" si="4"/>
        <v>0</v>
      </c>
      <c r="R35" s="446">
        <f t="shared" si="5"/>
        <v>0</v>
      </c>
    </row>
    <row r="36" spans="1:18" ht="22.5" customHeight="1" x14ac:dyDescent="0.15">
      <c r="A36" s="113"/>
      <c r="C36" s="394"/>
      <c r="D36" s="501"/>
      <c r="E36" s="502"/>
      <c r="F36" s="503"/>
      <c r="G36" s="504"/>
      <c r="H36" s="470"/>
      <c r="I36" s="505"/>
      <c r="J36" s="506"/>
      <c r="K36" s="119"/>
      <c r="L36" s="120">
        <f t="shared" si="6"/>
        <v>0</v>
      </c>
      <c r="M36" s="119"/>
      <c r="N36" s="454">
        <f t="shared" si="3"/>
        <v>0</v>
      </c>
      <c r="O36" s="119"/>
      <c r="P36" s="120">
        <f t="shared" si="7"/>
        <v>0</v>
      </c>
      <c r="Q36" s="459">
        <f t="shared" si="4"/>
        <v>0</v>
      </c>
      <c r="R36" s="446">
        <f t="shared" si="5"/>
        <v>0</v>
      </c>
    </row>
    <row r="37" spans="1:18" ht="22.5" customHeight="1" x14ac:dyDescent="0.15">
      <c r="A37" s="113"/>
      <c r="C37" s="394"/>
      <c r="D37" s="501"/>
      <c r="E37" s="502"/>
      <c r="F37" s="503"/>
      <c r="G37" s="504"/>
      <c r="H37" s="471"/>
      <c r="I37" s="505"/>
      <c r="J37" s="506"/>
      <c r="K37" s="119"/>
      <c r="L37" s="120">
        <f t="shared" si="6"/>
        <v>0</v>
      </c>
      <c r="M37" s="119"/>
      <c r="N37" s="454">
        <f t="shared" si="3"/>
        <v>0</v>
      </c>
      <c r="O37" s="119"/>
      <c r="P37" s="120">
        <f t="shared" si="7"/>
        <v>0</v>
      </c>
      <c r="Q37" s="459">
        <f t="shared" si="4"/>
        <v>0</v>
      </c>
      <c r="R37" s="446">
        <f t="shared" si="5"/>
        <v>0</v>
      </c>
    </row>
    <row r="38" spans="1:18" ht="22.5" customHeight="1" thickBot="1" x14ac:dyDescent="0.2">
      <c r="A38" s="113"/>
      <c r="C38" s="395"/>
      <c r="D38" s="520"/>
      <c r="E38" s="521"/>
      <c r="F38" s="522"/>
      <c r="G38" s="523"/>
      <c r="H38" s="472"/>
      <c r="I38" s="524"/>
      <c r="J38" s="525"/>
      <c r="K38" s="447"/>
      <c r="L38" s="448">
        <f t="shared" si="6"/>
        <v>0</v>
      </c>
      <c r="M38" s="447"/>
      <c r="N38" s="455">
        <f t="shared" si="3"/>
        <v>0</v>
      </c>
      <c r="O38" s="449"/>
      <c r="P38" s="448">
        <f t="shared" si="7"/>
        <v>0</v>
      </c>
      <c r="Q38" s="460">
        <f t="shared" si="4"/>
        <v>0</v>
      </c>
      <c r="R38" s="450">
        <f t="shared" si="5"/>
        <v>0</v>
      </c>
    </row>
    <row r="39" spans="1:18" ht="22.5" customHeight="1" thickTop="1" x14ac:dyDescent="0.15">
      <c r="C39" s="482"/>
      <c r="D39" s="481" t="s">
        <v>1160</v>
      </c>
      <c r="E39" s="481"/>
      <c r="F39" s="481"/>
      <c r="G39" s="481"/>
    </row>
    <row r="41" spans="1:18" ht="22.5" customHeight="1" x14ac:dyDescent="0.15">
      <c r="F41" s="483"/>
      <c r="G41" s="483"/>
      <c r="H41" s="483"/>
    </row>
  </sheetData>
  <sheetProtection selectLockedCells="1"/>
  <mergeCells count="58">
    <mergeCell ref="D37:E37"/>
    <mergeCell ref="F37:G37"/>
    <mergeCell ref="I37:J37"/>
    <mergeCell ref="D38:E38"/>
    <mergeCell ref="F38:G38"/>
    <mergeCell ref="I38:J38"/>
    <mergeCell ref="D36:E36"/>
    <mergeCell ref="F36:G36"/>
    <mergeCell ref="I36:J36"/>
    <mergeCell ref="D32:E32"/>
    <mergeCell ref="F32:G32"/>
    <mergeCell ref="I32:J32"/>
    <mergeCell ref="D33:E33"/>
    <mergeCell ref="F33:G33"/>
    <mergeCell ref="I33:J33"/>
    <mergeCell ref="D34:E34"/>
    <mergeCell ref="F34:G34"/>
    <mergeCell ref="I34:J34"/>
    <mergeCell ref="D35:E35"/>
    <mergeCell ref="F35:G35"/>
    <mergeCell ref="D30:E30"/>
    <mergeCell ref="F30:G30"/>
    <mergeCell ref="I30:J30"/>
    <mergeCell ref="D31:E31"/>
    <mergeCell ref="F31:G31"/>
    <mergeCell ref="I31:J31"/>
    <mergeCell ref="D28:E28"/>
    <mergeCell ref="F28:G28"/>
    <mergeCell ref="I28:J28"/>
    <mergeCell ref="D29:E29"/>
    <mergeCell ref="F29:G29"/>
    <mergeCell ref="I29:J29"/>
    <mergeCell ref="D26:E26"/>
    <mergeCell ref="F26:G26"/>
    <mergeCell ref="I26:J26"/>
    <mergeCell ref="D27:E27"/>
    <mergeCell ref="F27:G27"/>
    <mergeCell ref="I27:J27"/>
    <mergeCell ref="K22:L22"/>
    <mergeCell ref="I23:J23"/>
    <mergeCell ref="D24:E24"/>
    <mergeCell ref="F24:G24"/>
    <mergeCell ref="I24:J24"/>
    <mergeCell ref="D25:E25"/>
    <mergeCell ref="F25:G25"/>
    <mergeCell ref="I25:J25"/>
    <mergeCell ref="C19:D19"/>
    <mergeCell ref="E19:H19"/>
    <mergeCell ref="K21:L21"/>
    <mergeCell ref="M21:N21"/>
    <mergeCell ref="O21:P21"/>
    <mergeCell ref="Q21:R21"/>
    <mergeCell ref="B2:S2"/>
    <mergeCell ref="D5:F7"/>
    <mergeCell ref="H7:I7"/>
    <mergeCell ref="C8:D8"/>
    <mergeCell ref="C10:D10"/>
    <mergeCell ref="K14:R16"/>
  </mergeCells>
  <phoneticPr fontId="7"/>
  <conditionalFormatting sqref="J8 L8 J7:N7 H7">
    <cfRule type="expression" dxfId="69" priority="21" stopIfTrue="1">
      <formula>$V$5=1</formula>
    </cfRule>
  </conditionalFormatting>
  <conditionalFormatting sqref="J20">
    <cfRule type="expression" dxfId="68" priority="11">
      <formula>$G$7&lt;&gt;""</formula>
    </cfRule>
    <cfRule type="expression" dxfId="67" priority="20">
      <formula>$W$20=0</formula>
    </cfRule>
  </conditionalFormatting>
  <conditionalFormatting sqref="H5:I6">
    <cfRule type="expression" dxfId="66" priority="22" stopIfTrue="1">
      <formula>$V$7=1</formula>
    </cfRule>
  </conditionalFormatting>
  <conditionalFormatting sqref="K21 M21 O21">
    <cfRule type="expression" dxfId="65" priority="23" stopIfTrue="1">
      <formula>$V$7=1</formula>
    </cfRule>
  </conditionalFormatting>
  <conditionalFormatting sqref="K22:R22">
    <cfRule type="expression" dxfId="64" priority="19">
      <formula>$V$5</formula>
    </cfRule>
  </conditionalFormatting>
  <conditionalFormatting sqref="K10:R13">
    <cfRule type="expression" dxfId="63" priority="18">
      <formula>$V$5=1</formula>
    </cfRule>
  </conditionalFormatting>
  <conditionalFormatting sqref="K19:P19">
    <cfRule type="expression" dxfId="62" priority="17">
      <formula>$V$7=1</formula>
    </cfRule>
  </conditionalFormatting>
  <conditionalFormatting sqref="L19 P19">
    <cfRule type="expression" dxfId="61" priority="16">
      <formula>$V$20=1</formula>
    </cfRule>
  </conditionalFormatting>
  <conditionalFormatting sqref="M19:P19">
    <cfRule type="expression" dxfId="60" priority="15">
      <formula>$V$19=1</formula>
    </cfRule>
  </conditionalFormatting>
  <conditionalFormatting sqref="M21:R23">
    <cfRule type="expression" dxfId="59" priority="14">
      <formula>$X$19=2</formula>
    </cfRule>
  </conditionalFormatting>
  <conditionalFormatting sqref="I21:I22">
    <cfRule type="expression" dxfId="58" priority="13">
      <formula>$V$7=1</formula>
    </cfRule>
  </conditionalFormatting>
  <conditionalFormatting sqref="K14:R16">
    <cfRule type="expression" dxfId="57" priority="12">
      <formula>$G$5=""</formula>
    </cfRule>
  </conditionalFormatting>
  <conditionalFormatting sqref="J21">
    <cfRule type="expression" dxfId="56" priority="8">
      <formula>$G$5&lt;&gt;""</formula>
    </cfRule>
    <cfRule type="expression" dxfId="55" priority="10">
      <formula>$G$7&lt;&gt;""</formula>
    </cfRule>
  </conditionalFormatting>
  <conditionalFormatting sqref="J22">
    <cfRule type="expression" dxfId="54" priority="9">
      <formula>$G$7&lt;&gt;""</formula>
    </cfRule>
  </conditionalFormatting>
  <conditionalFormatting sqref="R24:R38">
    <cfRule type="expression" dxfId="53" priority="7">
      <formula>L24&lt;R24</formula>
    </cfRule>
  </conditionalFormatting>
  <conditionalFormatting sqref="R24:R38">
    <cfRule type="expression" dxfId="52" priority="5">
      <formula>IF(L24&lt;0,(L24&gt;R24))</formula>
    </cfRule>
    <cfRule type="expression" dxfId="51" priority="6">
      <formula>L24&lt;0</formula>
    </cfRule>
  </conditionalFormatting>
  <conditionalFormatting sqref="P24">
    <cfRule type="expression" dxfId="50" priority="3">
      <formula>IF(P24&lt;0,P24&lt;0)</formula>
    </cfRule>
  </conditionalFormatting>
  <conditionalFormatting sqref="P25">
    <cfRule type="expression" dxfId="49" priority="2">
      <formula>IF(P25&lt;0,P25&lt;0)</formula>
    </cfRule>
  </conditionalFormatting>
  <conditionalFormatting sqref="P26:P38">
    <cfRule type="expression" dxfId="48" priority="1">
      <formula>IF(P26&lt;0,P26&lt;0)</formula>
    </cfRule>
  </conditionalFormatting>
  <printOptions horizontalCentered="1"/>
  <pageMargins left="0.35433070866141736" right="0.19685039370078741" top="0.51181102362204722" bottom="0.23622047244094491" header="0.27559055118110237" footer="0.19685039370078741"/>
  <pageSetup paperSize="9" scale="87" fitToHeight="0" orientation="landscape" horizontalDpi="1200" verticalDpi="1200" r:id="rId1"/>
  <headerFooter alignWithMargins="0">
    <oddFooter>&amp;C&amp;P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Group Box 1">
              <controlPr defaultSize="0" autoFill="0" autoPict="0">
                <anchor moveWithCells="1">
                  <from>
                    <xdr:col>10</xdr:col>
                    <xdr:colOff>295275</xdr:colOff>
                    <xdr:row>25</xdr:row>
                    <xdr:rowOff>57150</xdr:rowOff>
                  </from>
                  <to>
                    <xdr:col>11</xdr:col>
                    <xdr:colOff>828675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Group Box 2">
              <controlPr defaultSize="0" autoFill="0" autoPict="0">
                <anchor moveWithCells="1">
                  <from>
                    <xdr:col>14</xdr:col>
                    <xdr:colOff>295275</xdr:colOff>
                    <xdr:row>25</xdr:row>
                    <xdr:rowOff>57150</xdr:rowOff>
                  </from>
                  <to>
                    <xdr:col>15</xdr:col>
                    <xdr:colOff>847725</xdr:colOff>
                    <xdr:row>27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>
          <x14:formula1>
            <xm:f>'印刷不要 '!$B$4:$B$39</xm:f>
          </x14:formula1>
          <xm:sqref>H7</xm:sqref>
        </x14:dataValidation>
        <x14:dataValidation type="list" allowBlank="1" showInputMessage="1" showErrorMessage="1">
          <x14:formula1>
            <xm:f>'印刷不要 '!$W$4:$W$5</xm:f>
          </x14:formula1>
          <xm:sqref>G5 J21</xm:sqref>
        </x14:dataValidation>
        <x14:dataValidation type="list" allowBlank="1" showInputMessage="1" showErrorMessage="1">
          <x14:formula1>
            <xm:f>'印刷不要 '!$C$4:$C$15</xm:f>
          </x14:formula1>
          <xm:sqref>K7</xm:sqref>
        </x14:dataValidation>
        <x14:dataValidation type="list" allowBlank="1" showInputMessage="1" showErrorMessage="1">
          <x14:formula1>
            <xm:f>'[1]材料（印刷不要）'!#REF!</xm:f>
          </x14:formula1>
          <xm:sqref>G6</xm:sqref>
        </x14:dataValidation>
        <x14:dataValidation type="list" allowBlank="1" showInputMessage="1" showErrorMessage="1">
          <x14:formula1>
            <xm:f>'印刷不要 '!$AC$4:$AC$5</xm:f>
          </x14:formula1>
          <xm:sqref>Q19</xm:sqref>
        </x14:dataValidation>
        <x14:dataValidation type="list" allowBlank="1" showInputMessage="1">
          <x14:formula1>
            <xm:f>'印刷不要 '!$AH$4</xm:f>
          </x14:formula1>
          <xm:sqref>D24:G38</xm:sqref>
        </x14:dataValidation>
        <x14:dataValidation type="list" errorStyle="information" allowBlank="1" showInputMessage="1" showErrorMessage="1">
          <x14:formula1>
            <xm:f>'印刷不要 '!$AF$4:$AF$28</xm:f>
          </x14:formula1>
          <xm:sqref>I24:J38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autoPageBreaks="0" fitToPage="1"/>
  </sheetPr>
  <dimension ref="A1:AT39"/>
  <sheetViews>
    <sheetView showGridLines="0" topLeftCell="A4" zoomScale="85" zoomScaleNormal="85" zoomScaleSheetLayoutView="100" workbookViewId="0">
      <selection activeCell="O24" sqref="O24"/>
    </sheetView>
  </sheetViews>
  <sheetFormatPr defaultRowHeight="22.5" customHeight="1" outlineLevelRow="1" outlineLevelCol="1" x14ac:dyDescent="0.15"/>
  <cols>
    <col min="1" max="1" width="2.6640625" style="45" customWidth="1"/>
    <col min="2" max="3" width="3.1640625" style="53" customWidth="1"/>
    <col min="4" max="4" width="14.6640625" style="134" customWidth="1"/>
    <col min="5" max="5" width="22.83203125" style="134" customWidth="1"/>
    <col min="6" max="6" width="16.5" style="135" customWidth="1"/>
    <col min="7" max="7" width="3.83203125" style="135" customWidth="1"/>
    <col min="8" max="8" width="12.5" style="136" customWidth="1"/>
    <col min="9" max="9" width="8.83203125" style="136" customWidth="1"/>
    <col min="10" max="10" width="3.33203125" style="137" customWidth="1"/>
    <col min="11" max="11" width="11.1640625" style="134" customWidth="1"/>
    <col min="12" max="12" width="17.1640625" style="134" customWidth="1"/>
    <col min="13" max="13" width="11" style="134" customWidth="1"/>
    <col min="14" max="14" width="17.1640625" style="134" customWidth="1"/>
    <col min="15" max="15" width="11.1640625" style="134" customWidth="1"/>
    <col min="16" max="16" width="17.1640625" style="134" customWidth="1"/>
    <col min="17" max="17" width="11.33203125" style="134" customWidth="1"/>
    <col min="18" max="18" width="17.1640625" style="134" customWidth="1"/>
    <col min="19" max="19" width="1.33203125" style="61" customWidth="1"/>
    <col min="20" max="20" width="9" style="44" customWidth="1"/>
    <col min="21" max="21" width="10" style="44" hidden="1" customWidth="1" outlineLevel="1"/>
    <col min="22" max="32" width="10" style="48" hidden="1" customWidth="1" outlineLevel="1"/>
    <col min="33" max="33" width="10" style="48" customWidth="1" collapsed="1"/>
    <col min="34" max="46" width="10" style="48" customWidth="1"/>
    <col min="47" max="16384" width="9.33203125" style="61"/>
  </cols>
  <sheetData>
    <row r="1" spans="1:46" s="44" customFormat="1" ht="9.75" hidden="1" customHeight="1" outlineLevel="1" x14ac:dyDescent="0.15">
      <c r="A1" s="112"/>
      <c r="B1" s="46"/>
      <c r="C1" s="46"/>
      <c r="F1" s="47"/>
      <c r="G1" s="47"/>
      <c r="H1" s="47"/>
      <c r="I1" s="47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s="44" customFormat="1" ht="23.25" hidden="1" customHeight="1" outlineLevel="1" x14ac:dyDescent="0.15">
      <c r="A2" s="113"/>
      <c r="B2" s="490" t="s">
        <v>1082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2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s="44" customFormat="1" ht="9.75" hidden="1" customHeight="1" outlineLevel="1" x14ac:dyDescent="0.15">
      <c r="A3" s="113"/>
      <c r="B3" s="46"/>
      <c r="C3" s="46"/>
      <c r="F3" s="47"/>
      <c r="G3" s="47"/>
      <c r="H3" s="47"/>
      <c r="I3" s="47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s="44" customFormat="1" ht="23.25" customHeight="1" collapsed="1" x14ac:dyDescent="0.15">
      <c r="A4" s="113"/>
      <c r="B4" s="50"/>
      <c r="C4" s="50"/>
      <c r="D4" s="404" t="s">
        <v>1159</v>
      </c>
      <c r="E4" s="51"/>
      <c r="F4" s="52"/>
      <c r="G4" s="348"/>
      <c r="H4" s="52"/>
      <c r="I4" s="52"/>
      <c r="J4" s="51"/>
      <c r="K4" s="51"/>
      <c r="L4" s="51"/>
      <c r="M4" s="51"/>
      <c r="N4" s="51"/>
      <c r="O4" s="51"/>
      <c r="P4" s="51"/>
      <c r="Q4" s="51"/>
      <c r="R4" s="51"/>
      <c r="S4" s="51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s="54" customFormat="1" ht="20.25" customHeight="1" x14ac:dyDescent="0.15">
      <c r="A5" s="113"/>
      <c r="B5" s="53"/>
      <c r="C5" s="53"/>
      <c r="D5" s="493"/>
      <c r="E5" s="493"/>
      <c r="F5" s="493"/>
      <c r="G5" s="116"/>
      <c r="H5" s="122" t="s">
        <v>1068</v>
      </c>
      <c r="I5" s="122"/>
      <c r="J5" s="122"/>
      <c r="K5" s="122"/>
      <c r="L5" s="123"/>
      <c r="M5" s="124"/>
      <c r="N5" s="124"/>
      <c r="R5" s="55"/>
      <c r="T5" s="56"/>
      <c r="U5" s="48" t="str">
        <f>IF(G5="","FALSE","TRUE")</f>
        <v>FALSE</v>
      </c>
      <c r="V5" s="57">
        <f>IF(U5="TRUE",1,0)</f>
        <v>0</v>
      </c>
      <c r="W5" s="48">
        <f>V5+V7</f>
        <v>1</v>
      </c>
      <c r="X5" s="48" t="s">
        <v>897</v>
      </c>
      <c r="Y5" s="48"/>
      <c r="Z5" s="48"/>
      <c r="AA5" s="48"/>
      <c r="AB5" s="48"/>
      <c r="AC5" s="48" t="b">
        <v>1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1:46" s="54" customFormat="1" ht="5.25" customHeight="1" x14ac:dyDescent="0.15">
      <c r="A6" s="113"/>
      <c r="B6" s="53"/>
      <c r="C6" s="53"/>
      <c r="D6" s="493"/>
      <c r="E6" s="493"/>
      <c r="F6" s="493"/>
      <c r="G6" s="125"/>
      <c r="H6" s="122"/>
      <c r="I6" s="122"/>
      <c r="J6" s="122"/>
      <c r="K6" s="122"/>
      <c r="L6" s="123"/>
      <c r="M6" s="124"/>
      <c r="N6" s="124"/>
      <c r="R6" s="55"/>
      <c r="T6" s="56"/>
      <c r="U6" s="48"/>
      <c r="V6" s="5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s="54" customFormat="1" ht="20.25" customHeight="1" thickBot="1" x14ac:dyDescent="0.2">
      <c r="A7" s="113"/>
      <c r="B7" s="53"/>
      <c r="C7" s="53"/>
      <c r="D7" s="493"/>
      <c r="E7" s="493"/>
      <c r="F7" s="493"/>
      <c r="G7" s="126" t="str">
        <f>IF(G5="","✔","")</f>
        <v>✔</v>
      </c>
      <c r="H7" s="494"/>
      <c r="I7" s="495"/>
      <c r="J7" s="127" t="s">
        <v>889</v>
      </c>
      <c r="K7" s="128"/>
      <c r="L7" s="129" t="s">
        <v>898</v>
      </c>
      <c r="M7" s="130"/>
      <c r="N7" s="130"/>
      <c r="R7" s="55"/>
      <c r="T7" s="56"/>
      <c r="U7" s="48" t="str">
        <f>IF(G7="","FALSE","TRUE")</f>
        <v>TRUE</v>
      </c>
      <c r="V7" s="57">
        <f>IF(U7="TRUE",1,0)</f>
        <v>1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</row>
    <row r="8" spans="1:46" s="54" customFormat="1" ht="18.75" customHeight="1" thickTop="1" thickBot="1" x14ac:dyDescent="0.2">
      <c r="A8" s="113"/>
      <c r="B8" s="53"/>
      <c r="C8" s="496" t="s">
        <v>959</v>
      </c>
      <c r="D8" s="497"/>
      <c r="E8" s="387"/>
      <c r="F8" s="96"/>
      <c r="G8" s="96"/>
      <c r="H8" s="96"/>
      <c r="J8" s="58"/>
      <c r="K8" s="60" t="s">
        <v>899</v>
      </c>
      <c r="L8" s="59"/>
      <c r="R8" s="61"/>
      <c r="T8" s="56"/>
      <c r="U8" s="48"/>
      <c r="V8" s="57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</row>
    <row r="9" spans="1:46" s="52" customFormat="1" ht="4.5" customHeight="1" thickTop="1" thickBot="1" x14ac:dyDescent="0.2">
      <c r="A9" s="397"/>
      <c r="B9" s="50"/>
      <c r="C9" s="50"/>
      <c r="D9" s="398"/>
      <c r="E9" s="399"/>
      <c r="F9" s="399"/>
      <c r="G9" s="399"/>
      <c r="H9" s="399"/>
      <c r="I9" s="396"/>
      <c r="K9" s="400"/>
      <c r="L9" s="401"/>
      <c r="M9" s="401"/>
      <c r="N9" s="401"/>
      <c r="O9" s="401"/>
      <c r="P9" s="401"/>
      <c r="Q9" s="401"/>
      <c r="R9" s="401"/>
      <c r="S9" s="64"/>
      <c r="T9" s="65"/>
      <c r="U9" s="65"/>
      <c r="V9" s="66"/>
      <c r="W9" s="66"/>
      <c r="X9" s="66"/>
      <c r="Y9" s="66"/>
      <c r="Z9" s="66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s="54" customFormat="1" ht="22.5" customHeight="1" thickTop="1" x14ac:dyDescent="0.15">
      <c r="A10" s="113"/>
      <c r="B10" s="53"/>
      <c r="C10" s="498" t="s">
        <v>900</v>
      </c>
      <c r="D10" s="499"/>
      <c r="E10" s="411"/>
      <c r="F10" s="412"/>
      <c r="G10" s="412"/>
      <c r="H10" s="413"/>
      <c r="I10" s="396"/>
      <c r="K10" s="421" t="str">
        <f>IF($V$7=1,W10,AA10)</f>
        <v>契約金額</v>
      </c>
      <c r="L10" s="422"/>
      <c r="M10" s="423" t="str">
        <f>IF($V$7=1,X10,AB10)</f>
        <v>前回迄出来高</v>
      </c>
      <c r="N10" s="424"/>
      <c r="O10" s="425" t="str">
        <f>IF($V$7=1,Y10,AC10)</f>
        <v>今回出来高</v>
      </c>
      <c r="P10" s="424"/>
      <c r="Q10" s="426" t="str">
        <f>IF($V$7=1,Z10,AD10)</f>
        <v>累計出来高</v>
      </c>
      <c r="R10" s="427"/>
      <c r="T10" s="56"/>
      <c r="U10" s="56"/>
      <c r="V10" s="48"/>
      <c r="W10" s="63" t="s">
        <v>901</v>
      </c>
      <c r="X10" s="63" t="s">
        <v>902</v>
      </c>
      <c r="Y10" s="63" t="s">
        <v>903</v>
      </c>
      <c r="Z10" s="63" t="s">
        <v>904</v>
      </c>
      <c r="AA10" s="63" t="s">
        <v>1052</v>
      </c>
      <c r="AB10" s="63" t="s">
        <v>1052</v>
      </c>
      <c r="AC10" s="63" t="s">
        <v>1052</v>
      </c>
      <c r="AD10" s="63" t="s">
        <v>1052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</row>
    <row r="11" spans="1:46" ht="22.5" customHeight="1" x14ac:dyDescent="0.15">
      <c r="A11" s="113"/>
      <c r="C11" s="414"/>
      <c r="D11" s="386"/>
      <c r="E11" s="344"/>
      <c r="F11" s="345"/>
      <c r="G11" s="345"/>
      <c r="H11" s="415"/>
      <c r="I11" s="396"/>
      <c r="J11" s="61"/>
      <c r="K11" s="428"/>
      <c r="L11" s="133"/>
      <c r="M11" s="310" t="str">
        <f t="shared" ref="M11:M13" si="0">IF($V$7=1,X11,AB11)</f>
        <v>前回迄保留金</v>
      </c>
      <c r="N11" s="309"/>
      <c r="O11" s="310" t="str">
        <f t="shared" ref="O11:O13" si="1">IF($V$7=1,Y11,AC11)</f>
        <v>今回保留金</v>
      </c>
      <c r="P11" s="309"/>
      <c r="Q11" s="62" t="str">
        <f t="shared" ref="Q11" si="2">IF($V$7=1,Z11,AD11)</f>
        <v>累計保留金</v>
      </c>
      <c r="R11" s="429"/>
      <c r="S11" s="64"/>
      <c r="T11" s="65"/>
      <c r="V11" s="66"/>
      <c r="W11" s="63"/>
      <c r="X11" s="63" t="s">
        <v>905</v>
      </c>
      <c r="Y11" s="63" t="s">
        <v>906</v>
      </c>
      <c r="Z11" s="63" t="s">
        <v>907</v>
      </c>
      <c r="AA11" s="46" t="s">
        <v>1052</v>
      </c>
      <c r="AB11" s="46" t="s">
        <v>1052</v>
      </c>
      <c r="AC11" s="46" t="s">
        <v>1052</v>
      </c>
      <c r="AD11" s="46" t="s">
        <v>1052</v>
      </c>
    </row>
    <row r="12" spans="1:46" ht="22.5" customHeight="1" x14ac:dyDescent="0.15">
      <c r="A12" s="113"/>
      <c r="C12" s="414"/>
      <c r="D12" s="386"/>
      <c r="E12" s="344"/>
      <c r="F12" s="345"/>
      <c r="G12" s="345"/>
      <c r="H12" s="415"/>
      <c r="I12" s="402"/>
      <c r="J12" s="67"/>
      <c r="K12" s="430"/>
      <c r="L12" s="133"/>
      <c r="M12" s="68" t="str">
        <f t="shared" si="0"/>
        <v>受領済金額</v>
      </c>
      <c r="N12" s="311"/>
      <c r="O12" s="132" t="str">
        <f t="shared" si="1"/>
        <v>今回請求金額</v>
      </c>
      <c r="P12" s="312"/>
      <c r="Q12" s="69" t="str">
        <f>IF($V$7=1,Z12,AD12)</f>
        <v>累 計 金 額</v>
      </c>
      <c r="R12" s="431"/>
      <c r="S12" s="64"/>
      <c r="T12" s="65"/>
      <c r="U12" s="70" t="s">
        <v>1053</v>
      </c>
      <c r="V12" s="66"/>
      <c r="W12" s="63"/>
      <c r="X12" s="71" t="s">
        <v>908</v>
      </c>
      <c r="Y12" s="63" t="s">
        <v>909</v>
      </c>
      <c r="Z12" s="71" t="s">
        <v>910</v>
      </c>
      <c r="AA12" s="46" t="s">
        <v>1052</v>
      </c>
      <c r="AB12" s="46" t="s">
        <v>1052</v>
      </c>
      <c r="AC12" s="46" t="s">
        <v>1052</v>
      </c>
      <c r="AD12" s="46" t="s">
        <v>1052</v>
      </c>
    </row>
    <row r="13" spans="1:46" ht="22.5" customHeight="1" thickBot="1" x14ac:dyDescent="0.2">
      <c r="A13" s="113"/>
      <c r="C13" s="414"/>
      <c r="D13" s="386"/>
      <c r="E13" s="344"/>
      <c r="F13" s="345"/>
      <c r="G13" s="345"/>
      <c r="H13" s="415"/>
      <c r="I13" s="402"/>
      <c r="J13" s="67"/>
      <c r="K13" s="432" t="str">
        <f>IF($V$7=1,W13,AA13)</f>
        <v>契約金額
（税込）</v>
      </c>
      <c r="L13" s="433"/>
      <c r="M13" s="434" t="str">
        <f t="shared" si="0"/>
        <v>受領済金額
（税込）</v>
      </c>
      <c r="N13" s="433"/>
      <c r="O13" s="475" t="str">
        <f t="shared" si="1"/>
        <v>今回請求金額
（税込）</v>
      </c>
      <c r="P13" s="433"/>
      <c r="Q13" s="436" t="str">
        <f>IF($V$7=1,Z13,AD13)</f>
        <v>累 計 金 額
（税込）</v>
      </c>
      <c r="R13" s="437"/>
      <c r="S13" s="64"/>
      <c r="T13" s="65"/>
      <c r="U13" s="65"/>
      <c r="V13" s="66"/>
      <c r="W13" s="63" t="s">
        <v>911</v>
      </c>
      <c r="X13" s="71" t="s">
        <v>912</v>
      </c>
      <c r="Y13" s="71" t="s">
        <v>913</v>
      </c>
      <c r="Z13" s="71" t="s">
        <v>914</v>
      </c>
      <c r="AA13" s="46" t="s">
        <v>1052</v>
      </c>
      <c r="AB13" s="46" t="s">
        <v>1052</v>
      </c>
      <c r="AC13" s="46" t="s">
        <v>1052</v>
      </c>
      <c r="AD13" s="46" t="s">
        <v>1052</v>
      </c>
    </row>
    <row r="14" spans="1:46" ht="22.5" customHeight="1" thickTop="1" x14ac:dyDescent="0.15">
      <c r="A14" s="113"/>
      <c r="C14" s="414"/>
      <c r="D14" s="386"/>
      <c r="E14" s="344"/>
      <c r="F14" s="345"/>
      <c r="G14" s="345"/>
      <c r="H14" s="415"/>
      <c r="I14" s="403"/>
      <c r="J14" s="61"/>
      <c r="K14" s="500"/>
      <c r="L14" s="500"/>
      <c r="M14" s="500"/>
      <c r="N14" s="500"/>
      <c r="O14" s="500"/>
      <c r="P14" s="500"/>
      <c r="Q14" s="500"/>
      <c r="R14" s="500"/>
      <c r="S14" s="64"/>
      <c r="T14" s="65"/>
      <c r="U14" s="65"/>
      <c r="V14" s="66"/>
      <c r="W14" s="66"/>
      <c r="X14" s="66"/>
      <c r="Y14" s="66"/>
      <c r="Z14" s="66"/>
      <c r="AA14" s="49"/>
      <c r="AB14" s="49"/>
    </row>
    <row r="15" spans="1:46" ht="18" customHeight="1" x14ac:dyDescent="0.15">
      <c r="A15" s="113"/>
      <c r="C15" s="414"/>
      <c r="D15" s="386"/>
      <c r="E15" s="344"/>
      <c r="F15" s="345"/>
      <c r="G15" s="345"/>
      <c r="H15" s="415"/>
      <c r="I15" s="396"/>
      <c r="J15" s="61"/>
      <c r="K15" s="500"/>
      <c r="L15" s="500"/>
      <c r="M15" s="500"/>
      <c r="N15" s="500"/>
      <c r="O15" s="500"/>
      <c r="P15" s="500"/>
      <c r="Q15" s="500"/>
      <c r="R15" s="500"/>
      <c r="S15" s="64"/>
      <c r="T15" s="65"/>
      <c r="U15" s="70" t="s">
        <v>1135</v>
      </c>
      <c r="V15" s="66"/>
      <c r="W15" s="66"/>
      <c r="X15" s="66"/>
      <c r="Y15" s="66"/>
      <c r="Z15" s="66"/>
      <c r="AA15" s="49"/>
      <c r="AB15" s="49"/>
    </row>
    <row r="16" spans="1:46" ht="11.25" customHeight="1" x14ac:dyDescent="0.15">
      <c r="A16" s="113"/>
      <c r="C16" s="414"/>
      <c r="D16" s="386"/>
      <c r="E16" s="344"/>
      <c r="F16" s="345"/>
      <c r="G16" s="345"/>
      <c r="H16" s="415"/>
      <c r="I16" s="396"/>
      <c r="J16" s="61"/>
      <c r="K16" s="500"/>
      <c r="L16" s="500"/>
      <c r="M16" s="500"/>
      <c r="N16" s="500"/>
      <c r="O16" s="500"/>
      <c r="P16" s="500"/>
      <c r="Q16" s="500"/>
      <c r="R16" s="500"/>
      <c r="S16" s="64"/>
      <c r="T16" s="65"/>
      <c r="U16" s="70"/>
      <c r="V16" s="66"/>
      <c r="W16" s="66"/>
      <c r="X16" s="66"/>
      <c r="Y16" s="66"/>
      <c r="Z16" s="66"/>
      <c r="AA16" s="49"/>
      <c r="AB16" s="49"/>
    </row>
    <row r="17" spans="1:46" s="72" customFormat="1" ht="11.25" customHeight="1" thickBot="1" x14ac:dyDescent="0.2">
      <c r="A17" s="113"/>
      <c r="B17" s="53"/>
      <c r="C17" s="416"/>
      <c r="D17" s="417"/>
      <c r="E17" s="418"/>
      <c r="F17" s="419"/>
      <c r="G17" s="419"/>
      <c r="H17" s="420"/>
      <c r="I17" s="396"/>
      <c r="K17" s="60" t="s">
        <v>1083</v>
      </c>
      <c r="L17" s="73"/>
      <c r="M17" s="73"/>
      <c r="N17" s="73"/>
      <c r="O17" s="73"/>
      <c r="P17" s="73"/>
      <c r="Q17" s="73"/>
      <c r="R17" s="73"/>
      <c r="S17" s="64"/>
      <c r="T17" s="65"/>
      <c r="U17" s="65"/>
      <c r="V17" s="66"/>
      <c r="W17" s="66"/>
      <c r="X17" s="66"/>
      <c r="Y17" s="66"/>
      <c r="Z17" s="6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</row>
    <row r="18" spans="1:46" s="52" customFormat="1" ht="4.5" customHeight="1" thickTop="1" thickBot="1" x14ac:dyDescent="0.2">
      <c r="A18" s="397"/>
      <c r="B18" s="50"/>
      <c r="C18" s="50"/>
      <c r="D18" s="398"/>
      <c r="E18" s="399"/>
      <c r="F18" s="399"/>
      <c r="G18" s="399"/>
      <c r="H18" s="399"/>
      <c r="I18" s="396"/>
      <c r="K18" s="400"/>
      <c r="L18" s="401"/>
      <c r="M18" s="401"/>
      <c r="N18" s="401"/>
      <c r="O18" s="401"/>
      <c r="P18" s="401"/>
      <c r="Q18" s="401"/>
      <c r="R18" s="401"/>
      <c r="S18" s="64"/>
      <c r="T18" s="65"/>
      <c r="U18" s="65"/>
      <c r="V18" s="66"/>
      <c r="W18" s="66"/>
      <c r="X18" s="66"/>
      <c r="Y18" s="66"/>
      <c r="Z18" s="66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</row>
    <row r="19" spans="1:46" s="72" customFormat="1" ht="22.5" customHeight="1" thickTop="1" thickBot="1" x14ac:dyDescent="0.2">
      <c r="A19" s="113"/>
      <c r="B19" s="53"/>
      <c r="C19" s="496" t="s">
        <v>1136</v>
      </c>
      <c r="D19" s="497"/>
      <c r="E19" s="507"/>
      <c r="F19" s="508"/>
      <c r="G19" s="508"/>
      <c r="H19" s="509"/>
      <c r="I19" s="388"/>
      <c r="J19" s="74"/>
      <c r="K19" s="438" t="str">
        <f>IF(V20=1,AA22,AA23)</f>
        <v>法定福利費</v>
      </c>
      <c r="L19" s="439"/>
      <c r="M19" s="440" t="str">
        <f>IF(V20=1,AC22,AC23)</f>
        <v>-</v>
      </c>
      <c r="N19" s="439"/>
      <c r="O19" s="440" t="str">
        <f>IF(V20=1,AE22,AE23)</f>
        <v>-</v>
      </c>
      <c r="P19" s="441"/>
      <c r="Q19" s="108" t="s">
        <v>915</v>
      </c>
      <c r="R19" s="73"/>
      <c r="S19" s="64"/>
      <c r="T19" s="65"/>
      <c r="U19" s="48" t="str">
        <f>IF(J21="","FALSE","TRUE")</f>
        <v>TRUE</v>
      </c>
      <c r="V19" s="57">
        <f>IF(U19="TRUE",1,0)</f>
        <v>1</v>
      </c>
      <c r="W19" s="66"/>
      <c r="X19" s="66">
        <f>V5+V19</f>
        <v>1</v>
      </c>
      <c r="Y19" s="66"/>
      <c r="Z19" s="6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</row>
    <row r="20" spans="1:46" s="72" customFormat="1" ht="11.25" customHeight="1" thickTop="1" thickBot="1" x14ac:dyDescent="0.2">
      <c r="A20" s="113"/>
      <c r="B20" s="53"/>
      <c r="C20" s="53"/>
      <c r="D20" s="64"/>
      <c r="E20" s="75"/>
      <c r="F20" s="75"/>
      <c r="G20" s="75"/>
      <c r="H20" s="75"/>
      <c r="I20" s="75"/>
      <c r="J20" s="347"/>
      <c r="K20" s="73"/>
      <c r="L20" s="389"/>
      <c r="M20" s="73"/>
      <c r="N20" s="73"/>
      <c r="O20" s="73"/>
      <c r="P20" s="73"/>
      <c r="Q20" s="73"/>
      <c r="R20" s="73"/>
      <c r="S20" s="61"/>
      <c r="T20" s="65"/>
      <c r="U20" s="48" t="str">
        <f>IF(J22="","FALSE","TRUE")</f>
        <v>FALSE</v>
      </c>
      <c r="V20" s="57">
        <f>IF(U20="TRUE",1,0)</f>
        <v>0</v>
      </c>
      <c r="W20" s="48">
        <f>V19+V20</f>
        <v>1</v>
      </c>
      <c r="X20" s="66"/>
      <c r="Y20" s="66"/>
      <c r="Z20" s="66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</row>
    <row r="21" spans="1:46" ht="15.75" customHeight="1" thickTop="1" x14ac:dyDescent="0.15">
      <c r="A21" s="113"/>
      <c r="C21" s="390"/>
      <c r="D21" s="391"/>
      <c r="E21" s="391"/>
      <c r="F21" s="391"/>
      <c r="G21" s="464"/>
      <c r="H21" s="466"/>
      <c r="I21" s="476" t="s">
        <v>916</v>
      </c>
      <c r="J21" s="442" t="s">
        <v>957</v>
      </c>
      <c r="K21" s="485" t="str">
        <f>IF(V20=1,U22,U23)</f>
        <v>契約金額</v>
      </c>
      <c r="L21" s="486"/>
      <c r="M21" s="487" t="str">
        <f>IF(V20=0,"",IF(V20=1,W22,W23))</f>
        <v/>
      </c>
      <c r="N21" s="485"/>
      <c r="O21" s="487" t="str">
        <f>IF(V20=0,"",IF(V20=1,Y22,Y23))</f>
        <v/>
      </c>
      <c r="P21" s="486"/>
      <c r="Q21" s="488"/>
      <c r="R21" s="489"/>
      <c r="AA21" s="44" t="s">
        <v>923</v>
      </c>
    </row>
    <row r="22" spans="1:46" ht="15.75" customHeight="1" x14ac:dyDescent="0.15">
      <c r="A22" s="113"/>
      <c r="C22" s="392"/>
      <c r="D22" s="76" t="s">
        <v>1137</v>
      </c>
      <c r="E22" s="76"/>
      <c r="F22" s="76"/>
      <c r="G22" s="465"/>
      <c r="H22" s="467" t="s">
        <v>917</v>
      </c>
      <c r="I22" s="479" t="s">
        <v>918</v>
      </c>
      <c r="J22" s="131" t="str">
        <f>IF(J21="","✔","")</f>
        <v/>
      </c>
      <c r="K22" s="510" t="s">
        <v>901</v>
      </c>
      <c r="L22" s="511"/>
      <c r="M22" s="77" t="s">
        <v>1138</v>
      </c>
      <c r="N22" s="451"/>
      <c r="O22" s="77" t="s">
        <v>1139</v>
      </c>
      <c r="P22" s="78"/>
      <c r="Q22" s="456" t="s">
        <v>904</v>
      </c>
      <c r="R22" s="443"/>
      <c r="U22" s="48" t="s">
        <v>1140</v>
      </c>
      <c r="W22" s="48" t="s">
        <v>919</v>
      </c>
      <c r="Y22" s="48" t="s">
        <v>1141</v>
      </c>
      <c r="AA22" s="48" t="s">
        <v>924</v>
      </c>
      <c r="AC22" s="48" t="s">
        <v>925</v>
      </c>
      <c r="AE22" s="48" t="s">
        <v>926</v>
      </c>
    </row>
    <row r="23" spans="1:46" ht="15.75" customHeight="1" x14ac:dyDescent="0.15">
      <c r="A23" s="113"/>
      <c r="C23" s="392"/>
      <c r="D23" s="480"/>
      <c r="E23" s="480"/>
      <c r="F23" s="80"/>
      <c r="G23" s="463"/>
      <c r="H23" s="468"/>
      <c r="I23" s="512" t="s">
        <v>920</v>
      </c>
      <c r="J23" s="513"/>
      <c r="K23" s="81" t="s">
        <v>1142</v>
      </c>
      <c r="L23" s="82" t="s">
        <v>921</v>
      </c>
      <c r="M23" s="83" t="s">
        <v>922</v>
      </c>
      <c r="N23" s="452" t="s">
        <v>921</v>
      </c>
      <c r="O23" s="83" t="s">
        <v>922</v>
      </c>
      <c r="P23" s="82" t="s">
        <v>921</v>
      </c>
      <c r="Q23" s="457" t="s">
        <v>922</v>
      </c>
      <c r="R23" s="444" t="s">
        <v>921</v>
      </c>
      <c r="U23" s="48" t="s">
        <v>1143</v>
      </c>
      <c r="AA23" s="48" t="s">
        <v>896</v>
      </c>
      <c r="AC23" s="48" t="s">
        <v>1052</v>
      </c>
      <c r="AE23" s="48" t="s">
        <v>1052</v>
      </c>
    </row>
    <row r="24" spans="1:46" ht="22.5" customHeight="1" x14ac:dyDescent="0.15">
      <c r="A24" s="113"/>
      <c r="C24" s="393"/>
      <c r="D24" s="514"/>
      <c r="E24" s="515"/>
      <c r="F24" s="516"/>
      <c r="G24" s="517"/>
      <c r="H24" s="469"/>
      <c r="I24" s="518"/>
      <c r="J24" s="519"/>
      <c r="K24" s="162"/>
      <c r="L24" s="120">
        <f>H24*K24</f>
        <v>0</v>
      </c>
      <c r="M24" s="117"/>
      <c r="N24" s="474">
        <f>H24*M24</f>
        <v>0</v>
      </c>
      <c r="O24" s="117">
        <f>Q24-M24</f>
        <v>0</v>
      </c>
      <c r="P24" s="120">
        <f>R24-N24</f>
        <v>0</v>
      </c>
      <c r="Q24" s="458"/>
      <c r="R24" s="445">
        <f>H24*Q24</f>
        <v>0</v>
      </c>
      <c r="S24" s="405" t="s">
        <v>1155</v>
      </c>
      <c r="T24" s="406" t="s">
        <v>1156</v>
      </c>
      <c r="AI24" s="409"/>
      <c r="AJ24" s="473" t="s">
        <v>1157</v>
      </c>
    </row>
    <row r="25" spans="1:46" ht="22.5" customHeight="1" x14ac:dyDescent="0.15">
      <c r="A25" s="113"/>
      <c r="C25" s="394"/>
      <c r="D25" s="501"/>
      <c r="E25" s="502"/>
      <c r="F25" s="503"/>
      <c r="G25" s="504"/>
      <c r="H25" s="470"/>
      <c r="I25" s="505"/>
      <c r="J25" s="506"/>
      <c r="K25" s="119"/>
      <c r="L25" s="120">
        <f>H25*K25</f>
        <v>0</v>
      </c>
      <c r="M25" s="119"/>
      <c r="N25" s="454">
        <f t="shared" ref="N25:N38" si="3">H25*M25</f>
        <v>0</v>
      </c>
      <c r="O25" s="119">
        <f t="shared" ref="O25:O38" si="4">Q25-M25</f>
        <v>0</v>
      </c>
      <c r="P25" s="120">
        <f t="shared" ref="P25:P38" si="5">R25-N25</f>
        <v>0</v>
      </c>
      <c r="Q25" s="459"/>
      <c r="R25" s="446">
        <f t="shared" ref="R25:R38" si="6">H25*Q25</f>
        <v>0</v>
      </c>
      <c r="AI25" s="410"/>
      <c r="AJ25" s="473" t="s">
        <v>1158</v>
      </c>
    </row>
    <row r="26" spans="1:46" ht="22.5" customHeight="1" x14ac:dyDescent="0.15">
      <c r="A26" s="113"/>
      <c r="C26" s="394"/>
      <c r="D26" s="501"/>
      <c r="E26" s="502"/>
      <c r="F26" s="503"/>
      <c r="G26" s="504"/>
      <c r="H26" s="470"/>
      <c r="I26" s="505"/>
      <c r="J26" s="506"/>
      <c r="K26" s="119"/>
      <c r="L26" s="120">
        <f t="shared" ref="L26:L38" si="7">H26*K26</f>
        <v>0</v>
      </c>
      <c r="M26" s="119"/>
      <c r="N26" s="454">
        <f t="shared" si="3"/>
        <v>0</v>
      </c>
      <c r="O26" s="119">
        <f t="shared" si="4"/>
        <v>0</v>
      </c>
      <c r="P26" s="120">
        <f t="shared" si="5"/>
        <v>0</v>
      </c>
      <c r="Q26" s="459"/>
      <c r="R26" s="446">
        <f t="shared" si="6"/>
        <v>0</v>
      </c>
    </row>
    <row r="27" spans="1:46" ht="22.5" customHeight="1" x14ac:dyDescent="0.15">
      <c r="A27" s="113"/>
      <c r="C27" s="394"/>
      <c r="D27" s="501"/>
      <c r="E27" s="502"/>
      <c r="F27" s="503"/>
      <c r="G27" s="504"/>
      <c r="H27" s="470"/>
      <c r="I27" s="505"/>
      <c r="J27" s="506"/>
      <c r="K27" s="163"/>
      <c r="L27" s="120">
        <f t="shared" si="7"/>
        <v>0</v>
      </c>
      <c r="M27" s="119"/>
      <c r="N27" s="454">
        <f t="shared" si="3"/>
        <v>0</v>
      </c>
      <c r="O27" s="142">
        <f t="shared" si="4"/>
        <v>0</v>
      </c>
      <c r="P27" s="120">
        <f t="shared" si="5"/>
        <v>0</v>
      </c>
      <c r="Q27" s="459"/>
      <c r="R27" s="446">
        <f t="shared" si="6"/>
        <v>0</v>
      </c>
    </row>
    <row r="28" spans="1:46" ht="22.5" customHeight="1" x14ac:dyDescent="0.15">
      <c r="A28" s="113"/>
      <c r="C28" s="394"/>
      <c r="D28" s="501"/>
      <c r="E28" s="502"/>
      <c r="F28" s="503"/>
      <c r="G28" s="504"/>
      <c r="H28" s="470"/>
      <c r="I28" s="505"/>
      <c r="J28" s="506"/>
      <c r="K28" s="119"/>
      <c r="L28" s="120">
        <f t="shared" si="7"/>
        <v>0</v>
      </c>
      <c r="M28" s="119"/>
      <c r="N28" s="454">
        <f t="shared" si="3"/>
        <v>0</v>
      </c>
      <c r="O28" s="119">
        <f t="shared" si="4"/>
        <v>0</v>
      </c>
      <c r="P28" s="120">
        <f t="shared" si="5"/>
        <v>0</v>
      </c>
      <c r="Q28" s="459"/>
      <c r="R28" s="446">
        <f t="shared" si="6"/>
        <v>0</v>
      </c>
    </row>
    <row r="29" spans="1:46" ht="22.5" customHeight="1" x14ac:dyDescent="0.15">
      <c r="A29" s="113"/>
      <c r="C29" s="394"/>
      <c r="D29" s="501"/>
      <c r="E29" s="502"/>
      <c r="F29" s="503"/>
      <c r="G29" s="504"/>
      <c r="H29" s="470"/>
      <c r="I29" s="505"/>
      <c r="J29" s="506"/>
      <c r="K29" s="119"/>
      <c r="L29" s="120">
        <f t="shared" si="7"/>
        <v>0</v>
      </c>
      <c r="M29" s="119"/>
      <c r="N29" s="454">
        <f t="shared" si="3"/>
        <v>0</v>
      </c>
      <c r="O29" s="119">
        <f t="shared" si="4"/>
        <v>0</v>
      </c>
      <c r="P29" s="120">
        <f t="shared" si="5"/>
        <v>0</v>
      </c>
      <c r="Q29" s="459"/>
      <c r="R29" s="446">
        <f t="shared" si="6"/>
        <v>0</v>
      </c>
    </row>
    <row r="30" spans="1:46" ht="22.5" customHeight="1" x14ac:dyDescent="0.15">
      <c r="A30" s="113"/>
      <c r="C30" s="394"/>
      <c r="D30" s="501"/>
      <c r="E30" s="502"/>
      <c r="F30" s="503"/>
      <c r="G30" s="504"/>
      <c r="H30" s="470"/>
      <c r="I30" s="505"/>
      <c r="J30" s="506"/>
      <c r="K30" s="119"/>
      <c r="L30" s="120">
        <f t="shared" si="7"/>
        <v>0</v>
      </c>
      <c r="M30" s="119"/>
      <c r="N30" s="454">
        <f t="shared" si="3"/>
        <v>0</v>
      </c>
      <c r="O30" s="119">
        <f t="shared" si="4"/>
        <v>0</v>
      </c>
      <c r="P30" s="120">
        <f t="shared" si="5"/>
        <v>0</v>
      </c>
      <c r="Q30" s="459"/>
      <c r="R30" s="446">
        <f t="shared" si="6"/>
        <v>0</v>
      </c>
    </row>
    <row r="31" spans="1:46" ht="22.5" customHeight="1" x14ac:dyDescent="0.15">
      <c r="A31" s="113"/>
      <c r="C31" s="394"/>
      <c r="D31" s="501"/>
      <c r="E31" s="502"/>
      <c r="F31" s="503"/>
      <c r="G31" s="504"/>
      <c r="H31" s="470"/>
      <c r="I31" s="505"/>
      <c r="J31" s="506"/>
      <c r="K31" s="119"/>
      <c r="L31" s="120">
        <f t="shared" si="7"/>
        <v>0</v>
      </c>
      <c r="M31" s="119"/>
      <c r="N31" s="454">
        <f t="shared" si="3"/>
        <v>0</v>
      </c>
      <c r="O31" s="119">
        <f t="shared" si="4"/>
        <v>0</v>
      </c>
      <c r="P31" s="120">
        <f t="shared" si="5"/>
        <v>0</v>
      </c>
      <c r="Q31" s="459"/>
      <c r="R31" s="446">
        <f t="shared" si="6"/>
        <v>0</v>
      </c>
    </row>
    <row r="32" spans="1:46" ht="22.5" customHeight="1" x14ac:dyDescent="0.15">
      <c r="A32" s="113"/>
      <c r="C32" s="394"/>
      <c r="D32" s="501"/>
      <c r="E32" s="502"/>
      <c r="F32" s="503"/>
      <c r="G32" s="504"/>
      <c r="H32" s="471"/>
      <c r="I32" s="505"/>
      <c r="J32" s="506"/>
      <c r="K32" s="119"/>
      <c r="L32" s="120">
        <f t="shared" si="7"/>
        <v>0</v>
      </c>
      <c r="M32" s="119"/>
      <c r="N32" s="454">
        <f t="shared" si="3"/>
        <v>0</v>
      </c>
      <c r="O32" s="119">
        <f t="shared" si="4"/>
        <v>0</v>
      </c>
      <c r="P32" s="120">
        <f t="shared" si="5"/>
        <v>0</v>
      </c>
      <c r="Q32" s="459"/>
      <c r="R32" s="446">
        <f t="shared" si="6"/>
        <v>0</v>
      </c>
    </row>
    <row r="33" spans="1:18" ht="22.5" customHeight="1" x14ac:dyDescent="0.15">
      <c r="A33" s="113"/>
      <c r="C33" s="394"/>
      <c r="D33" s="501"/>
      <c r="E33" s="502"/>
      <c r="F33" s="503"/>
      <c r="G33" s="504"/>
      <c r="H33" s="470"/>
      <c r="I33" s="505"/>
      <c r="J33" s="506"/>
      <c r="K33" s="119"/>
      <c r="L33" s="120">
        <f t="shared" si="7"/>
        <v>0</v>
      </c>
      <c r="M33" s="119"/>
      <c r="N33" s="454">
        <f t="shared" si="3"/>
        <v>0</v>
      </c>
      <c r="O33" s="119">
        <f t="shared" si="4"/>
        <v>0</v>
      </c>
      <c r="P33" s="120">
        <f t="shared" si="5"/>
        <v>0</v>
      </c>
      <c r="Q33" s="459"/>
      <c r="R33" s="446">
        <f t="shared" si="6"/>
        <v>0</v>
      </c>
    </row>
    <row r="34" spans="1:18" ht="22.5" customHeight="1" x14ac:dyDescent="0.15">
      <c r="A34" s="113"/>
      <c r="C34" s="394"/>
      <c r="D34" s="501"/>
      <c r="E34" s="502"/>
      <c r="F34" s="503"/>
      <c r="G34" s="504"/>
      <c r="H34" s="470"/>
      <c r="I34" s="505"/>
      <c r="J34" s="506"/>
      <c r="K34" s="119"/>
      <c r="L34" s="120">
        <f t="shared" si="7"/>
        <v>0</v>
      </c>
      <c r="M34" s="119"/>
      <c r="N34" s="454">
        <f t="shared" si="3"/>
        <v>0</v>
      </c>
      <c r="O34" s="119">
        <f t="shared" si="4"/>
        <v>0</v>
      </c>
      <c r="P34" s="120">
        <f t="shared" si="5"/>
        <v>0</v>
      </c>
      <c r="Q34" s="459"/>
      <c r="R34" s="446">
        <f t="shared" si="6"/>
        <v>0</v>
      </c>
    </row>
    <row r="35" spans="1:18" ht="22.5" customHeight="1" x14ac:dyDescent="0.15">
      <c r="A35" s="113"/>
      <c r="C35" s="394"/>
      <c r="D35" s="501"/>
      <c r="E35" s="502"/>
      <c r="F35" s="503"/>
      <c r="G35" s="504"/>
      <c r="H35" s="471"/>
      <c r="I35" s="477"/>
      <c r="J35" s="478"/>
      <c r="K35" s="119"/>
      <c r="L35" s="120">
        <f t="shared" si="7"/>
        <v>0</v>
      </c>
      <c r="M35" s="119"/>
      <c r="N35" s="454">
        <f t="shared" si="3"/>
        <v>0</v>
      </c>
      <c r="O35" s="119">
        <f t="shared" si="4"/>
        <v>0</v>
      </c>
      <c r="P35" s="120">
        <f t="shared" si="5"/>
        <v>0</v>
      </c>
      <c r="Q35" s="459"/>
      <c r="R35" s="446">
        <f t="shared" si="6"/>
        <v>0</v>
      </c>
    </row>
    <row r="36" spans="1:18" ht="22.5" customHeight="1" x14ac:dyDescent="0.15">
      <c r="A36" s="113"/>
      <c r="C36" s="394"/>
      <c r="D36" s="501"/>
      <c r="E36" s="502"/>
      <c r="F36" s="503"/>
      <c r="G36" s="504"/>
      <c r="H36" s="470"/>
      <c r="I36" s="505"/>
      <c r="J36" s="506"/>
      <c r="K36" s="119"/>
      <c r="L36" s="120">
        <f t="shared" si="7"/>
        <v>0</v>
      </c>
      <c r="M36" s="119"/>
      <c r="N36" s="454">
        <f t="shared" si="3"/>
        <v>0</v>
      </c>
      <c r="O36" s="119">
        <f t="shared" si="4"/>
        <v>0</v>
      </c>
      <c r="P36" s="120">
        <f t="shared" si="5"/>
        <v>0</v>
      </c>
      <c r="Q36" s="459"/>
      <c r="R36" s="446">
        <f t="shared" si="6"/>
        <v>0</v>
      </c>
    </row>
    <row r="37" spans="1:18" ht="22.5" customHeight="1" x14ac:dyDescent="0.15">
      <c r="A37" s="113"/>
      <c r="C37" s="394"/>
      <c r="D37" s="501"/>
      <c r="E37" s="502"/>
      <c r="F37" s="503"/>
      <c r="G37" s="504"/>
      <c r="H37" s="471"/>
      <c r="I37" s="505"/>
      <c r="J37" s="506"/>
      <c r="K37" s="119"/>
      <c r="L37" s="120">
        <f t="shared" si="7"/>
        <v>0</v>
      </c>
      <c r="M37" s="119"/>
      <c r="N37" s="454">
        <f t="shared" si="3"/>
        <v>0</v>
      </c>
      <c r="O37" s="119">
        <f t="shared" si="4"/>
        <v>0</v>
      </c>
      <c r="P37" s="120">
        <f t="shared" si="5"/>
        <v>0</v>
      </c>
      <c r="Q37" s="459"/>
      <c r="R37" s="446">
        <f t="shared" si="6"/>
        <v>0</v>
      </c>
    </row>
    <row r="38" spans="1:18" ht="22.5" customHeight="1" thickBot="1" x14ac:dyDescent="0.2">
      <c r="A38" s="113"/>
      <c r="C38" s="395"/>
      <c r="D38" s="520"/>
      <c r="E38" s="521"/>
      <c r="F38" s="522"/>
      <c r="G38" s="523"/>
      <c r="H38" s="472"/>
      <c r="I38" s="524"/>
      <c r="J38" s="525"/>
      <c r="K38" s="447"/>
      <c r="L38" s="448">
        <f t="shared" si="7"/>
        <v>0</v>
      </c>
      <c r="M38" s="447"/>
      <c r="N38" s="455">
        <f t="shared" si="3"/>
        <v>0</v>
      </c>
      <c r="O38" s="449">
        <f t="shared" si="4"/>
        <v>0</v>
      </c>
      <c r="P38" s="448">
        <f t="shared" si="5"/>
        <v>0</v>
      </c>
      <c r="Q38" s="460"/>
      <c r="R38" s="450">
        <f t="shared" si="6"/>
        <v>0</v>
      </c>
    </row>
    <row r="39" spans="1:18" ht="22.5" customHeight="1" thickTop="1" x14ac:dyDescent="0.15">
      <c r="C39" s="482"/>
      <c r="D39" s="481" t="s">
        <v>1160</v>
      </c>
      <c r="E39" s="481"/>
      <c r="F39" s="481"/>
      <c r="G39" s="481"/>
    </row>
  </sheetData>
  <sheetProtection selectLockedCells="1"/>
  <mergeCells count="58">
    <mergeCell ref="K21:L21"/>
    <mergeCell ref="M21:N21"/>
    <mergeCell ref="O21:P21"/>
    <mergeCell ref="Q21:R21"/>
    <mergeCell ref="B2:S2"/>
    <mergeCell ref="D5:F7"/>
    <mergeCell ref="H7:I7"/>
    <mergeCell ref="C8:D8"/>
    <mergeCell ref="C10:D10"/>
    <mergeCell ref="K14:R16"/>
    <mergeCell ref="D25:E25"/>
    <mergeCell ref="F25:G25"/>
    <mergeCell ref="I25:J25"/>
    <mergeCell ref="C19:D19"/>
    <mergeCell ref="E19:H19"/>
    <mergeCell ref="K22:L22"/>
    <mergeCell ref="I23:J23"/>
    <mergeCell ref="D24:E24"/>
    <mergeCell ref="F24:G24"/>
    <mergeCell ref="I24:J24"/>
    <mergeCell ref="D26:E26"/>
    <mergeCell ref="F26:G26"/>
    <mergeCell ref="I26:J26"/>
    <mergeCell ref="D27:E27"/>
    <mergeCell ref="F27:G27"/>
    <mergeCell ref="I27:J27"/>
    <mergeCell ref="D28:E28"/>
    <mergeCell ref="F28:G28"/>
    <mergeCell ref="I28:J28"/>
    <mergeCell ref="D29:E29"/>
    <mergeCell ref="F29:G29"/>
    <mergeCell ref="I29:J29"/>
    <mergeCell ref="D30:E30"/>
    <mergeCell ref="F30:G30"/>
    <mergeCell ref="I30:J30"/>
    <mergeCell ref="D31:E31"/>
    <mergeCell ref="F31:G31"/>
    <mergeCell ref="I31:J31"/>
    <mergeCell ref="D36:E36"/>
    <mergeCell ref="F36:G36"/>
    <mergeCell ref="I36:J36"/>
    <mergeCell ref="D32:E32"/>
    <mergeCell ref="F32:G32"/>
    <mergeCell ref="I32:J32"/>
    <mergeCell ref="D33:E33"/>
    <mergeCell ref="F33:G33"/>
    <mergeCell ref="I33:J33"/>
    <mergeCell ref="D34:E34"/>
    <mergeCell ref="F34:G34"/>
    <mergeCell ref="I34:J34"/>
    <mergeCell ref="D35:E35"/>
    <mergeCell ref="F35:G35"/>
    <mergeCell ref="D37:E37"/>
    <mergeCell ref="F37:G37"/>
    <mergeCell ref="I37:J37"/>
    <mergeCell ref="D38:E38"/>
    <mergeCell ref="F38:G38"/>
    <mergeCell ref="I38:J38"/>
  </mergeCells>
  <phoneticPr fontId="7"/>
  <conditionalFormatting sqref="J8 L8 J7:N7 H7">
    <cfRule type="expression" dxfId="47" priority="20" stopIfTrue="1">
      <formula>$V$5=1</formula>
    </cfRule>
  </conditionalFormatting>
  <conditionalFormatting sqref="J20">
    <cfRule type="expression" dxfId="46" priority="10">
      <formula>$G$7&lt;&gt;""</formula>
    </cfRule>
    <cfRule type="expression" dxfId="45" priority="19">
      <formula>$W$20=0</formula>
    </cfRule>
  </conditionalFormatting>
  <conditionalFormatting sqref="H5:I6">
    <cfRule type="expression" dxfId="44" priority="21" stopIfTrue="1">
      <formula>$V$7=1</formula>
    </cfRule>
  </conditionalFormatting>
  <conditionalFormatting sqref="K21 M21 O21">
    <cfRule type="expression" dxfId="43" priority="22" stopIfTrue="1">
      <formula>$V$7=1</formula>
    </cfRule>
  </conditionalFormatting>
  <conditionalFormatting sqref="K22:R22">
    <cfRule type="expression" dxfId="42" priority="18">
      <formula>$V$5</formula>
    </cfRule>
  </conditionalFormatting>
  <conditionalFormatting sqref="K10:R13">
    <cfRule type="expression" dxfId="41" priority="17">
      <formula>$V$5=1</formula>
    </cfRule>
  </conditionalFormatting>
  <conditionalFormatting sqref="K19:P19">
    <cfRule type="expression" dxfId="40" priority="16">
      <formula>$V$7=1</formula>
    </cfRule>
  </conditionalFormatting>
  <conditionalFormatting sqref="L19 P19">
    <cfRule type="expression" dxfId="39" priority="15">
      <formula>$V$20=1</formula>
    </cfRule>
  </conditionalFormatting>
  <conditionalFormatting sqref="M19:P19">
    <cfRule type="expression" dxfId="38" priority="14">
      <formula>$V$19=1</formula>
    </cfRule>
  </conditionalFormatting>
  <conditionalFormatting sqref="M21:R23">
    <cfRule type="expression" dxfId="37" priority="13">
      <formula>$X$19=2</formula>
    </cfRule>
  </conditionalFormatting>
  <conditionalFormatting sqref="I21:I22">
    <cfRule type="expression" dxfId="36" priority="12">
      <formula>$V$7=1</formula>
    </cfRule>
  </conditionalFormatting>
  <conditionalFormatting sqref="K14:R16">
    <cfRule type="expression" dxfId="35" priority="11">
      <formula>$G$5=""</formula>
    </cfRule>
  </conditionalFormatting>
  <conditionalFormatting sqref="J21">
    <cfRule type="expression" dxfId="34" priority="7">
      <formula>$G$5&lt;&gt;""</formula>
    </cfRule>
    <cfRule type="expression" dxfId="33" priority="9">
      <formula>$G$7&lt;&gt;""</formula>
    </cfRule>
  </conditionalFormatting>
  <conditionalFormatting sqref="J22">
    <cfRule type="expression" dxfId="32" priority="8">
      <formula>$G$7&lt;&gt;""</formula>
    </cfRule>
  </conditionalFormatting>
  <conditionalFormatting sqref="R24:R38">
    <cfRule type="expression" dxfId="31" priority="6">
      <formula>L24&lt;R24</formula>
    </cfRule>
  </conditionalFormatting>
  <conditionalFormatting sqref="R24:R38">
    <cfRule type="expression" dxfId="30" priority="4">
      <formula>IF(L24&lt;0,(L24&gt;R24))</formula>
    </cfRule>
    <cfRule type="expression" dxfId="29" priority="5">
      <formula>L24&lt;0</formula>
    </cfRule>
  </conditionalFormatting>
  <conditionalFormatting sqref="P24">
    <cfRule type="expression" dxfId="28" priority="3">
      <formula>IF(P24&lt;0,P24&lt;0)</formula>
    </cfRule>
  </conditionalFormatting>
  <conditionalFormatting sqref="P25">
    <cfRule type="expression" dxfId="27" priority="2">
      <formula>IF(P25&lt;0,P25&lt;0)</formula>
    </cfRule>
  </conditionalFormatting>
  <conditionalFormatting sqref="P26:P38">
    <cfRule type="expression" dxfId="26" priority="1">
      <formula>IF(P26&lt;0,P26&lt;0)</formula>
    </cfRule>
  </conditionalFormatting>
  <printOptions horizontalCentered="1"/>
  <pageMargins left="0.35433070866141736" right="0.19685039370078741" top="0.51181102362204722" bottom="0.23622047244094491" header="0.27559055118110237" footer="0.19685039370078741"/>
  <pageSetup paperSize="9" scale="87" fitToHeight="0" orientation="landscape" horizontalDpi="1200" verticalDpi="1200" r:id="rId1"/>
  <headerFooter alignWithMargins="0">
    <oddFooter>&amp;C&amp;P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Group Box 1">
              <controlPr defaultSize="0" autoFill="0" autoPict="0">
                <anchor moveWithCells="1">
                  <from>
                    <xdr:col>10</xdr:col>
                    <xdr:colOff>295275</xdr:colOff>
                    <xdr:row>25</xdr:row>
                    <xdr:rowOff>57150</xdr:rowOff>
                  </from>
                  <to>
                    <xdr:col>11</xdr:col>
                    <xdr:colOff>828675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Group Box 2">
              <controlPr defaultSize="0" autoFill="0" autoPict="0">
                <anchor moveWithCells="1">
                  <from>
                    <xdr:col>14</xdr:col>
                    <xdr:colOff>295275</xdr:colOff>
                    <xdr:row>25</xdr:row>
                    <xdr:rowOff>57150</xdr:rowOff>
                  </from>
                  <to>
                    <xdr:col>15</xdr:col>
                    <xdr:colOff>847725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>
          <x14:formula1>
            <xm:f>'印刷不要 '!$AF$4:$AF$28</xm:f>
          </x14:formula1>
          <xm:sqref>I24:J38</xm:sqref>
        </x14:dataValidation>
        <x14:dataValidation type="list" allowBlank="1" showInputMessage="1">
          <x14:formula1>
            <xm:f>'印刷不要 '!$AH$4</xm:f>
          </x14:formula1>
          <xm:sqref>D24:G38</xm:sqref>
        </x14:dataValidation>
        <x14:dataValidation type="list" allowBlank="1" showInputMessage="1" showErrorMessage="1">
          <x14:formula1>
            <xm:f>'印刷不要 '!$AC$4:$AC$5</xm:f>
          </x14:formula1>
          <xm:sqref>Q19</xm:sqref>
        </x14:dataValidation>
        <x14:dataValidation type="list" allowBlank="1" showInputMessage="1" showErrorMessage="1">
          <x14:formula1>
            <xm:f>'[1]材料（印刷不要）'!#REF!</xm:f>
          </x14:formula1>
          <xm:sqref>G6</xm:sqref>
        </x14:dataValidation>
        <x14:dataValidation type="list" allowBlank="1" showInputMessage="1" showErrorMessage="1">
          <x14:formula1>
            <xm:f>'印刷不要 '!$C$4:$C$15</xm:f>
          </x14:formula1>
          <xm:sqref>K7</xm:sqref>
        </x14:dataValidation>
        <x14:dataValidation type="list" allowBlank="1" showInputMessage="1" showErrorMessage="1">
          <x14:formula1>
            <xm:f>'印刷不要 '!$W$4:$W$5</xm:f>
          </x14:formula1>
          <xm:sqref>G5 J21</xm:sqref>
        </x14:dataValidation>
        <x14:dataValidation type="list" allowBlank="1" showInputMessage="1">
          <x14:formula1>
            <xm:f>'印刷不要 '!$B$4:$B$39</xm:f>
          </x14:formula1>
          <xm:sqref>H7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AT39"/>
  <sheetViews>
    <sheetView showGridLines="0" topLeftCell="A4" zoomScale="85" zoomScaleNormal="85" zoomScaleSheetLayoutView="100" workbookViewId="0">
      <selection activeCell="F40" sqref="F40"/>
    </sheetView>
  </sheetViews>
  <sheetFormatPr defaultRowHeight="22.5" customHeight="1" outlineLevelRow="1" outlineLevelCol="1" x14ac:dyDescent="0.15"/>
  <cols>
    <col min="1" max="1" width="2.6640625" style="45" customWidth="1"/>
    <col min="2" max="3" width="3.1640625" style="53" customWidth="1"/>
    <col min="4" max="4" width="14.6640625" style="134" customWidth="1"/>
    <col min="5" max="5" width="22.83203125" style="134" customWidth="1"/>
    <col min="6" max="6" width="16.5" style="135" customWidth="1"/>
    <col min="7" max="7" width="3.83203125" style="135" customWidth="1"/>
    <col min="8" max="8" width="12.5" style="136" customWidth="1"/>
    <col min="9" max="9" width="8.83203125" style="136" customWidth="1"/>
    <col min="10" max="10" width="3.33203125" style="137" customWidth="1"/>
    <col min="11" max="11" width="11.1640625" style="134" customWidth="1"/>
    <col min="12" max="12" width="17.1640625" style="134" customWidth="1"/>
    <col min="13" max="13" width="11" style="134" customWidth="1"/>
    <col min="14" max="14" width="17.1640625" style="134" customWidth="1"/>
    <col min="15" max="15" width="11.1640625" style="134" customWidth="1"/>
    <col min="16" max="16" width="17.1640625" style="134" customWidth="1"/>
    <col min="17" max="17" width="11.33203125" style="134" customWidth="1"/>
    <col min="18" max="18" width="17.1640625" style="134" customWidth="1"/>
    <col min="19" max="19" width="1.33203125" style="61" customWidth="1"/>
    <col min="20" max="20" width="9" style="44" customWidth="1"/>
    <col min="21" max="21" width="10" style="44" hidden="1" customWidth="1" outlineLevel="1"/>
    <col min="22" max="32" width="10" style="48" hidden="1" customWidth="1" outlineLevel="1"/>
    <col min="33" max="33" width="10" style="48" customWidth="1" collapsed="1"/>
    <col min="34" max="46" width="10" style="48" customWidth="1"/>
    <col min="47" max="16384" width="9.33203125" style="61"/>
  </cols>
  <sheetData>
    <row r="1" spans="1:46" s="44" customFormat="1" ht="9.75" hidden="1" customHeight="1" outlineLevel="1" x14ac:dyDescent="0.15">
      <c r="A1" s="112"/>
      <c r="B1" s="46"/>
      <c r="C1" s="46"/>
      <c r="F1" s="47"/>
      <c r="G1" s="47"/>
      <c r="H1" s="47"/>
      <c r="I1" s="47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s="44" customFormat="1" ht="23.25" hidden="1" customHeight="1" outlineLevel="1" x14ac:dyDescent="0.15">
      <c r="A2" s="113"/>
      <c r="B2" s="490" t="s">
        <v>1082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2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s="44" customFormat="1" ht="9.75" hidden="1" customHeight="1" outlineLevel="1" x14ac:dyDescent="0.15">
      <c r="A3" s="113"/>
      <c r="B3" s="46"/>
      <c r="C3" s="46"/>
      <c r="F3" s="47"/>
      <c r="G3" s="47"/>
      <c r="H3" s="47"/>
      <c r="I3" s="47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s="44" customFormat="1" ht="23.25" customHeight="1" collapsed="1" x14ac:dyDescent="0.15">
      <c r="A4" s="113"/>
      <c r="B4" s="50"/>
      <c r="C4" s="50"/>
      <c r="D4" s="404" t="s">
        <v>1159</v>
      </c>
      <c r="E4" s="51"/>
      <c r="F4" s="52"/>
      <c r="G4" s="348"/>
      <c r="H4" s="52"/>
      <c r="I4" s="52"/>
      <c r="J4" s="51"/>
      <c r="K4" s="51"/>
      <c r="L4" s="51"/>
      <c r="M4" s="51"/>
      <c r="N4" s="51"/>
      <c r="O4" s="51"/>
      <c r="P4" s="51"/>
      <c r="Q4" s="51"/>
      <c r="R4" s="51"/>
      <c r="S4" s="51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 s="54" customFormat="1" ht="20.25" customHeight="1" x14ac:dyDescent="0.15">
      <c r="A5" s="113"/>
      <c r="B5" s="53"/>
      <c r="C5" s="53"/>
      <c r="D5" s="493"/>
      <c r="E5" s="493"/>
      <c r="F5" s="493"/>
      <c r="G5" s="116"/>
      <c r="H5" s="122" t="s">
        <v>1068</v>
      </c>
      <c r="I5" s="122"/>
      <c r="J5" s="122"/>
      <c r="K5" s="122"/>
      <c r="L5" s="123"/>
      <c r="M5" s="124"/>
      <c r="N5" s="124"/>
      <c r="R5" s="55"/>
      <c r="T5" s="56"/>
      <c r="U5" s="48" t="str">
        <f>IF(G5="","FALSE","TRUE")</f>
        <v>FALSE</v>
      </c>
      <c r="V5" s="57">
        <f>IF(U5="TRUE",1,0)</f>
        <v>0</v>
      </c>
      <c r="W5" s="48">
        <f>V5+V7</f>
        <v>1</v>
      </c>
      <c r="X5" s="48" t="s">
        <v>897</v>
      </c>
      <c r="Y5" s="48"/>
      <c r="Z5" s="48"/>
      <c r="AA5" s="48"/>
      <c r="AB5" s="48"/>
      <c r="AC5" s="48" t="b">
        <v>1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1:46" s="54" customFormat="1" ht="5.25" customHeight="1" x14ac:dyDescent="0.15">
      <c r="A6" s="113"/>
      <c r="B6" s="53"/>
      <c r="C6" s="53"/>
      <c r="D6" s="493"/>
      <c r="E6" s="493"/>
      <c r="F6" s="493"/>
      <c r="G6" s="125"/>
      <c r="H6" s="122"/>
      <c r="I6" s="122"/>
      <c r="J6" s="122"/>
      <c r="K6" s="122"/>
      <c r="L6" s="123"/>
      <c r="M6" s="124"/>
      <c r="N6" s="124"/>
      <c r="R6" s="55"/>
      <c r="T6" s="56"/>
      <c r="U6" s="48"/>
      <c r="V6" s="5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s="54" customFormat="1" ht="20.25" customHeight="1" thickBot="1" x14ac:dyDescent="0.2">
      <c r="A7" s="113"/>
      <c r="B7" s="53"/>
      <c r="C7" s="53"/>
      <c r="D7" s="493"/>
      <c r="E7" s="493"/>
      <c r="F7" s="493"/>
      <c r="G7" s="126" t="str">
        <f>IF(G5="","✔","")</f>
        <v>✔</v>
      </c>
      <c r="H7" s="494"/>
      <c r="I7" s="495"/>
      <c r="J7" s="127" t="s">
        <v>889</v>
      </c>
      <c r="K7" s="128"/>
      <c r="L7" s="129" t="s">
        <v>898</v>
      </c>
      <c r="M7" s="130"/>
      <c r="N7" s="130"/>
      <c r="R7" s="55"/>
      <c r="T7" s="56"/>
      <c r="U7" s="48" t="str">
        <f>IF(G7="","FALSE","TRUE")</f>
        <v>TRUE</v>
      </c>
      <c r="V7" s="57">
        <f>IF(U7="TRUE",1,0)</f>
        <v>1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</row>
    <row r="8" spans="1:46" s="54" customFormat="1" ht="18.75" customHeight="1" thickTop="1" thickBot="1" x14ac:dyDescent="0.2">
      <c r="A8" s="113"/>
      <c r="B8" s="53"/>
      <c r="C8" s="496" t="s">
        <v>959</v>
      </c>
      <c r="D8" s="497"/>
      <c r="E8" s="387"/>
      <c r="F8" s="96"/>
      <c r="G8" s="96"/>
      <c r="H8" s="96"/>
      <c r="J8" s="58"/>
      <c r="K8" s="60" t="s">
        <v>899</v>
      </c>
      <c r="L8" s="59"/>
      <c r="R8" s="61"/>
      <c r="T8" s="56"/>
      <c r="U8" s="48"/>
      <c r="V8" s="57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</row>
    <row r="9" spans="1:46" s="52" customFormat="1" ht="4.5" customHeight="1" thickTop="1" thickBot="1" x14ac:dyDescent="0.2">
      <c r="A9" s="397"/>
      <c r="B9" s="50"/>
      <c r="C9" s="50"/>
      <c r="D9" s="398"/>
      <c r="E9" s="399"/>
      <c r="F9" s="399"/>
      <c r="G9" s="399"/>
      <c r="H9" s="399"/>
      <c r="I9" s="396"/>
      <c r="K9" s="400"/>
      <c r="L9" s="401"/>
      <c r="M9" s="401"/>
      <c r="N9" s="401"/>
      <c r="O9" s="401"/>
      <c r="P9" s="401"/>
      <c r="Q9" s="401"/>
      <c r="R9" s="401"/>
      <c r="S9" s="64"/>
      <c r="T9" s="65"/>
      <c r="U9" s="65"/>
      <c r="V9" s="66"/>
      <c r="W9" s="66"/>
      <c r="X9" s="66"/>
      <c r="Y9" s="66"/>
      <c r="Z9" s="66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s="54" customFormat="1" ht="22.5" customHeight="1" thickTop="1" x14ac:dyDescent="0.15">
      <c r="A10" s="113"/>
      <c r="B10" s="53"/>
      <c r="C10" s="498" t="s">
        <v>900</v>
      </c>
      <c r="D10" s="499"/>
      <c r="E10" s="411"/>
      <c r="F10" s="412"/>
      <c r="G10" s="412"/>
      <c r="H10" s="413"/>
      <c r="I10" s="396"/>
      <c r="K10" s="421" t="str">
        <f>IF($V$7=1,W10,AA10)</f>
        <v>契約金額</v>
      </c>
      <c r="L10" s="422"/>
      <c r="M10" s="423" t="str">
        <f>IF($V$7=1,X10,AB10)</f>
        <v>前回迄出来高</v>
      </c>
      <c r="N10" s="424"/>
      <c r="O10" s="425" t="str">
        <f>IF($V$7=1,Y10,AC10)</f>
        <v>今回出来高</v>
      </c>
      <c r="P10" s="424"/>
      <c r="Q10" s="426" t="str">
        <f>IF($V$7=1,Z10,AD10)</f>
        <v>累計出来高</v>
      </c>
      <c r="R10" s="427"/>
      <c r="T10" s="56"/>
      <c r="U10" s="56"/>
      <c r="V10" s="48"/>
      <c r="W10" s="63" t="s">
        <v>901</v>
      </c>
      <c r="X10" s="63" t="s">
        <v>902</v>
      </c>
      <c r="Y10" s="63" t="s">
        <v>903</v>
      </c>
      <c r="Z10" s="63" t="s">
        <v>904</v>
      </c>
      <c r="AA10" s="63" t="s">
        <v>1052</v>
      </c>
      <c r="AB10" s="63" t="s">
        <v>1052</v>
      </c>
      <c r="AC10" s="63" t="s">
        <v>1052</v>
      </c>
      <c r="AD10" s="63" t="s">
        <v>1052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</row>
    <row r="11" spans="1:46" ht="22.5" customHeight="1" x14ac:dyDescent="0.15">
      <c r="A11" s="113"/>
      <c r="C11" s="414"/>
      <c r="D11" s="386"/>
      <c r="E11" s="344"/>
      <c r="F11" s="345"/>
      <c r="G11" s="345"/>
      <c r="H11" s="415"/>
      <c r="I11" s="396"/>
      <c r="J11" s="61"/>
      <c r="K11" s="428"/>
      <c r="L11" s="133"/>
      <c r="M11" s="310" t="str">
        <f t="shared" ref="M11:M13" si="0">IF($V$7=1,X11,AB11)</f>
        <v>前回迄保留金</v>
      </c>
      <c r="N11" s="309"/>
      <c r="O11" s="310" t="str">
        <f t="shared" ref="O11:O13" si="1">IF($V$7=1,Y11,AC11)</f>
        <v>今回保留金</v>
      </c>
      <c r="P11" s="309"/>
      <c r="Q11" s="62" t="str">
        <f t="shared" ref="Q11" si="2">IF($V$7=1,Z11,AD11)</f>
        <v>累計保留金</v>
      </c>
      <c r="R11" s="429"/>
      <c r="S11" s="64"/>
      <c r="T11" s="65"/>
      <c r="V11" s="66"/>
      <c r="W11" s="63"/>
      <c r="X11" s="63" t="s">
        <v>905</v>
      </c>
      <c r="Y11" s="63" t="s">
        <v>906</v>
      </c>
      <c r="Z11" s="63" t="s">
        <v>907</v>
      </c>
      <c r="AA11" s="46" t="s">
        <v>1052</v>
      </c>
      <c r="AB11" s="46" t="s">
        <v>1134</v>
      </c>
      <c r="AC11" s="46" t="s">
        <v>1052</v>
      </c>
      <c r="AD11" s="46" t="s">
        <v>1052</v>
      </c>
    </row>
    <row r="12" spans="1:46" ht="22.5" customHeight="1" x14ac:dyDescent="0.15">
      <c r="A12" s="113"/>
      <c r="C12" s="414"/>
      <c r="D12" s="386"/>
      <c r="E12" s="344"/>
      <c r="F12" s="345"/>
      <c r="G12" s="345"/>
      <c r="H12" s="415"/>
      <c r="I12" s="402"/>
      <c r="J12" s="67"/>
      <c r="K12" s="430"/>
      <c r="L12" s="133"/>
      <c r="M12" s="68" t="str">
        <f t="shared" si="0"/>
        <v>受領済金額</v>
      </c>
      <c r="N12" s="311"/>
      <c r="O12" s="132" t="str">
        <f t="shared" si="1"/>
        <v>今回請求金額</v>
      </c>
      <c r="P12" s="312"/>
      <c r="Q12" s="69" t="str">
        <f>IF($V$7=1,Z12,AD12)</f>
        <v>累 計 金 額</v>
      </c>
      <c r="R12" s="431"/>
      <c r="S12" s="64"/>
      <c r="T12" s="65"/>
      <c r="U12" s="70" t="s">
        <v>1053</v>
      </c>
      <c r="V12" s="66"/>
      <c r="W12" s="63"/>
      <c r="X12" s="71" t="s">
        <v>908</v>
      </c>
      <c r="Y12" s="63" t="s">
        <v>909</v>
      </c>
      <c r="Z12" s="71" t="s">
        <v>910</v>
      </c>
      <c r="AA12" s="46" t="s">
        <v>1052</v>
      </c>
      <c r="AB12" s="46" t="s">
        <v>1052</v>
      </c>
      <c r="AC12" s="46" t="s">
        <v>1052</v>
      </c>
      <c r="AD12" s="46" t="s">
        <v>1052</v>
      </c>
    </row>
    <row r="13" spans="1:46" ht="22.5" customHeight="1" thickBot="1" x14ac:dyDescent="0.2">
      <c r="A13" s="113"/>
      <c r="C13" s="414"/>
      <c r="D13" s="386"/>
      <c r="E13" s="344"/>
      <c r="F13" s="345"/>
      <c r="G13" s="345"/>
      <c r="H13" s="415"/>
      <c r="I13" s="402"/>
      <c r="J13" s="67"/>
      <c r="K13" s="432" t="str">
        <f>IF($V$7=1,W13,AA13)</f>
        <v>契約金額
（税込）</v>
      </c>
      <c r="L13" s="433"/>
      <c r="M13" s="434" t="str">
        <f t="shared" si="0"/>
        <v>受領済金額
（税込）</v>
      </c>
      <c r="N13" s="433"/>
      <c r="O13" s="435" t="str">
        <f t="shared" si="1"/>
        <v>今回請求金額
（税込）</v>
      </c>
      <c r="P13" s="433"/>
      <c r="Q13" s="436" t="str">
        <f>IF($V$7=1,Z13,AD13)</f>
        <v>累 計 金 額
（税込）</v>
      </c>
      <c r="R13" s="437"/>
      <c r="S13" s="64"/>
      <c r="T13" s="65"/>
      <c r="U13" s="65"/>
      <c r="V13" s="66"/>
      <c r="W13" s="63" t="s">
        <v>911</v>
      </c>
      <c r="X13" s="71" t="s">
        <v>912</v>
      </c>
      <c r="Y13" s="71" t="s">
        <v>913</v>
      </c>
      <c r="Z13" s="71" t="s">
        <v>914</v>
      </c>
      <c r="AA13" s="46" t="s">
        <v>1052</v>
      </c>
      <c r="AB13" s="46" t="s">
        <v>1052</v>
      </c>
      <c r="AC13" s="46" t="s">
        <v>1052</v>
      </c>
      <c r="AD13" s="46" t="s">
        <v>1052</v>
      </c>
    </row>
    <row r="14" spans="1:46" ht="22.5" customHeight="1" thickTop="1" x14ac:dyDescent="0.15">
      <c r="A14" s="113"/>
      <c r="C14" s="414"/>
      <c r="D14" s="386"/>
      <c r="E14" s="344"/>
      <c r="F14" s="345"/>
      <c r="G14" s="345"/>
      <c r="H14" s="415"/>
      <c r="I14" s="403"/>
      <c r="J14" s="61"/>
      <c r="K14" s="500"/>
      <c r="L14" s="500"/>
      <c r="M14" s="500"/>
      <c r="N14" s="500"/>
      <c r="O14" s="500"/>
      <c r="P14" s="500"/>
      <c r="Q14" s="500"/>
      <c r="R14" s="500"/>
      <c r="S14" s="64"/>
      <c r="T14" s="65"/>
      <c r="U14" s="65"/>
      <c r="V14" s="66"/>
      <c r="W14" s="66"/>
      <c r="X14" s="66"/>
      <c r="Y14" s="66"/>
      <c r="Z14" s="66"/>
      <c r="AA14" s="49"/>
      <c r="AB14" s="49"/>
    </row>
    <row r="15" spans="1:46" ht="18" customHeight="1" x14ac:dyDescent="0.15">
      <c r="A15" s="113"/>
      <c r="C15" s="414"/>
      <c r="D15" s="386"/>
      <c r="E15" s="344"/>
      <c r="F15" s="345"/>
      <c r="G15" s="345"/>
      <c r="H15" s="415"/>
      <c r="I15" s="396"/>
      <c r="J15" s="61"/>
      <c r="K15" s="500"/>
      <c r="L15" s="500"/>
      <c r="M15" s="500"/>
      <c r="N15" s="500"/>
      <c r="O15" s="500"/>
      <c r="P15" s="500"/>
      <c r="Q15" s="500"/>
      <c r="R15" s="500"/>
      <c r="S15" s="64"/>
      <c r="T15" s="65"/>
      <c r="U15" s="70" t="s">
        <v>1135</v>
      </c>
      <c r="V15" s="66"/>
      <c r="W15" s="66"/>
      <c r="X15" s="66"/>
      <c r="Y15" s="66"/>
      <c r="Z15" s="66"/>
      <c r="AA15" s="49"/>
      <c r="AB15" s="49"/>
    </row>
    <row r="16" spans="1:46" ht="11.25" customHeight="1" x14ac:dyDescent="0.15">
      <c r="A16" s="113"/>
      <c r="C16" s="414"/>
      <c r="D16" s="386"/>
      <c r="E16" s="344"/>
      <c r="F16" s="345"/>
      <c r="G16" s="345"/>
      <c r="H16" s="415"/>
      <c r="I16" s="396"/>
      <c r="J16" s="61"/>
      <c r="K16" s="500"/>
      <c r="L16" s="500"/>
      <c r="M16" s="500"/>
      <c r="N16" s="500"/>
      <c r="O16" s="500"/>
      <c r="P16" s="500"/>
      <c r="Q16" s="500"/>
      <c r="R16" s="500"/>
      <c r="S16" s="64"/>
      <c r="T16" s="65"/>
      <c r="U16" s="70"/>
      <c r="V16" s="66"/>
      <c r="W16" s="66"/>
      <c r="X16" s="66"/>
      <c r="Y16" s="66"/>
      <c r="Z16" s="66"/>
      <c r="AA16" s="49"/>
      <c r="AB16" s="49"/>
    </row>
    <row r="17" spans="1:46" s="72" customFormat="1" ht="11.25" customHeight="1" thickBot="1" x14ac:dyDescent="0.2">
      <c r="A17" s="113"/>
      <c r="B17" s="53"/>
      <c r="C17" s="416"/>
      <c r="D17" s="417"/>
      <c r="E17" s="418"/>
      <c r="F17" s="419"/>
      <c r="G17" s="419"/>
      <c r="H17" s="420"/>
      <c r="I17" s="396"/>
      <c r="K17" s="60" t="s">
        <v>1083</v>
      </c>
      <c r="L17" s="73"/>
      <c r="M17" s="73"/>
      <c r="N17" s="73"/>
      <c r="O17" s="73"/>
      <c r="P17" s="73"/>
      <c r="Q17" s="73"/>
      <c r="R17" s="73"/>
      <c r="S17" s="64"/>
      <c r="T17" s="65"/>
      <c r="U17" s="65"/>
      <c r="V17" s="66"/>
      <c r="W17" s="66"/>
      <c r="X17" s="66"/>
      <c r="Y17" s="66"/>
      <c r="Z17" s="6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</row>
    <row r="18" spans="1:46" s="52" customFormat="1" ht="4.5" customHeight="1" thickTop="1" thickBot="1" x14ac:dyDescent="0.2">
      <c r="A18" s="397"/>
      <c r="B18" s="50"/>
      <c r="C18" s="50"/>
      <c r="D18" s="398"/>
      <c r="E18" s="399"/>
      <c r="F18" s="399"/>
      <c r="G18" s="399"/>
      <c r="H18" s="399"/>
      <c r="I18" s="396"/>
      <c r="K18" s="400"/>
      <c r="L18" s="401"/>
      <c r="M18" s="401"/>
      <c r="N18" s="401"/>
      <c r="O18" s="401"/>
      <c r="P18" s="401"/>
      <c r="Q18" s="401"/>
      <c r="R18" s="401"/>
      <c r="S18" s="64"/>
      <c r="T18" s="65"/>
      <c r="U18" s="65"/>
      <c r="V18" s="66"/>
      <c r="W18" s="66"/>
      <c r="X18" s="66"/>
      <c r="Y18" s="66"/>
      <c r="Z18" s="66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</row>
    <row r="19" spans="1:46" s="72" customFormat="1" ht="22.5" customHeight="1" thickTop="1" thickBot="1" x14ac:dyDescent="0.2">
      <c r="A19" s="113"/>
      <c r="B19" s="53"/>
      <c r="C19" s="496" t="s">
        <v>1136</v>
      </c>
      <c r="D19" s="497"/>
      <c r="E19" s="507"/>
      <c r="F19" s="508"/>
      <c r="G19" s="508"/>
      <c r="H19" s="509"/>
      <c r="I19" s="388"/>
      <c r="J19" s="74"/>
      <c r="K19" s="438" t="str">
        <f>IF(V20=1,AA22,AA23)</f>
        <v>法定福利費</v>
      </c>
      <c r="L19" s="439"/>
      <c r="M19" s="440" t="str">
        <f>IF(V20=1,AC22,AC23)</f>
        <v>-</v>
      </c>
      <c r="N19" s="439"/>
      <c r="O19" s="440" t="str">
        <f>IF(V20=1,AE22,AE23)</f>
        <v>-</v>
      </c>
      <c r="P19" s="441"/>
      <c r="Q19" s="108" t="s">
        <v>915</v>
      </c>
      <c r="R19" s="73"/>
      <c r="S19" s="64"/>
      <c r="T19" s="65"/>
      <c r="U19" s="48" t="str">
        <f>IF(J21="","FALSE","TRUE")</f>
        <v>TRUE</v>
      </c>
      <c r="V19" s="57">
        <f>IF(U19="TRUE",1,0)</f>
        <v>1</v>
      </c>
      <c r="W19" s="66"/>
      <c r="X19" s="66">
        <f>V5+V19</f>
        <v>1</v>
      </c>
      <c r="Y19" s="66"/>
      <c r="Z19" s="6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</row>
    <row r="20" spans="1:46" s="72" customFormat="1" ht="11.25" customHeight="1" thickTop="1" thickBot="1" x14ac:dyDescent="0.2">
      <c r="A20" s="113"/>
      <c r="B20" s="53"/>
      <c r="C20" s="53"/>
      <c r="D20" s="64"/>
      <c r="E20" s="75"/>
      <c r="F20" s="75"/>
      <c r="G20" s="75"/>
      <c r="H20" s="75"/>
      <c r="I20" s="75"/>
      <c r="J20" s="347"/>
      <c r="K20" s="73"/>
      <c r="L20" s="389"/>
      <c r="M20" s="73"/>
      <c r="N20" s="73"/>
      <c r="O20" s="73"/>
      <c r="P20" s="73"/>
      <c r="Q20" s="73"/>
      <c r="R20" s="73"/>
      <c r="S20" s="61"/>
      <c r="T20" s="65"/>
      <c r="U20" s="48" t="str">
        <f>IF(J22="","FALSE","TRUE")</f>
        <v>FALSE</v>
      </c>
      <c r="V20" s="57">
        <f>IF(U20="TRUE",1,0)</f>
        <v>0</v>
      </c>
      <c r="W20" s="48">
        <f>V19+V20</f>
        <v>1</v>
      </c>
      <c r="X20" s="66"/>
      <c r="Y20" s="66"/>
      <c r="Z20" s="66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</row>
    <row r="21" spans="1:46" ht="15.75" customHeight="1" thickTop="1" x14ac:dyDescent="0.15">
      <c r="A21" s="113"/>
      <c r="C21" s="390"/>
      <c r="D21" s="391"/>
      <c r="E21" s="391"/>
      <c r="F21" s="391"/>
      <c r="G21" s="464"/>
      <c r="H21" s="466"/>
      <c r="I21" s="461" t="s">
        <v>916</v>
      </c>
      <c r="J21" s="442" t="s">
        <v>957</v>
      </c>
      <c r="K21" s="485" t="str">
        <f>IF(V20=1,U22,U23)</f>
        <v>契約金額</v>
      </c>
      <c r="L21" s="486"/>
      <c r="M21" s="487" t="str">
        <f>IF(V20=0,"",IF(V20=1,W22,W23))</f>
        <v/>
      </c>
      <c r="N21" s="485"/>
      <c r="O21" s="487" t="str">
        <f>IF(V20=0,"",IF(V20=1,Y22,Y23))</f>
        <v/>
      </c>
      <c r="P21" s="486"/>
      <c r="Q21" s="488"/>
      <c r="R21" s="489"/>
      <c r="AA21" s="44" t="s">
        <v>923</v>
      </c>
    </row>
    <row r="22" spans="1:46" ht="15.75" customHeight="1" x14ac:dyDescent="0.15">
      <c r="A22" s="113"/>
      <c r="C22" s="392"/>
      <c r="D22" s="76" t="s">
        <v>1137</v>
      </c>
      <c r="E22" s="76"/>
      <c r="F22" s="76"/>
      <c r="G22" s="465"/>
      <c r="H22" s="467" t="s">
        <v>917</v>
      </c>
      <c r="I22" s="408" t="s">
        <v>918</v>
      </c>
      <c r="J22" s="131" t="str">
        <f>IF(J21="","✔","")</f>
        <v/>
      </c>
      <c r="K22" s="510" t="s">
        <v>901</v>
      </c>
      <c r="L22" s="511"/>
      <c r="M22" s="77" t="s">
        <v>1138</v>
      </c>
      <c r="N22" s="451"/>
      <c r="O22" s="77" t="s">
        <v>1139</v>
      </c>
      <c r="P22" s="78"/>
      <c r="Q22" s="456" t="s">
        <v>904</v>
      </c>
      <c r="R22" s="443"/>
      <c r="U22" s="48" t="s">
        <v>1140</v>
      </c>
      <c r="W22" s="48" t="s">
        <v>919</v>
      </c>
      <c r="Y22" s="48" t="s">
        <v>1141</v>
      </c>
      <c r="AA22" s="48" t="s">
        <v>924</v>
      </c>
      <c r="AC22" s="48" t="s">
        <v>925</v>
      </c>
      <c r="AE22" s="48" t="s">
        <v>926</v>
      </c>
    </row>
    <row r="23" spans="1:46" ht="15.75" customHeight="1" x14ac:dyDescent="0.15">
      <c r="A23" s="113"/>
      <c r="C23" s="392"/>
      <c r="D23" s="79"/>
      <c r="E23" s="79"/>
      <c r="F23" s="80"/>
      <c r="G23" s="463"/>
      <c r="H23" s="468"/>
      <c r="I23" s="512" t="s">
        <v>920</v>
      </c>
      <c r="J23" s="513"/>
      <c r="K23" s="81" t="s">
        <v>1142</v>
      </c>
      <c r="L23" s="82" t="s">
        <v>921</v>
      </c>
      <c r="M23" s="83" t="s">
        <v>922</v>
      </c>
      <c r="N23" s="452" t="s">
        <v>921</v>
      </c>
      <c r="O23" s="83" t="s">
        <v>922</v>
      </c>
      <c r="P23" s="82" t="s">
        <v>921</v>
      </c>
      <c r="Q23" s="457" t="s">
        <v>922</v>
      </c>
      <c r="R23" s="444" t="s">
        <v>921</v>
      </c>
      <c r="U23" s="48" t="s">
        <v>1143</v>
      </c>
      <c r="AA23" s="48" t="s">
        <v>896</v>
      </c>
      <c r="AC23" s="48" t="s">
        <v>1144</v>
      </c>
      <c r="AE23" s="48" t="s">
        <v>1052</v>
      </c>
    </row>
    <row r="24" spans="1:46" ht="22.5" customHeight="1" x14ac:dyDescent="0.15">
      <c r="A24" s="113"/>
      <c r="C24" s="393"/>
      <c r="D24" s="514"/>
      <c r="E24" s="515"/>
      <c r="F24" s="516"/>
      <c r="G24" s="517"/>
      <c r="H24" s="469"/>
      <c r="I24" s="518"/>
      <c r="J24" s="519"/>
      <c r="K24" s="162"/>
      <c r="L24" s="138"/>
      <c r="M24" s="117"/>
      <c r="N24" s="453"/>
      <c r="O24" s="117"/>
      <c r="P24" s="118"/>
      <c r="Q24" s="458"/>
      <c r="R24" s="445"/>
      <c r="S24" s="405" t="s">
        <v>1155</v>
      </c>
      <c r="T24" s="406" t="s">
        <v>1156</v>
      </c>
    </row>
    <row r="25" spans="1:46" ht="22.5" customHeight="1" x14ac:dyDescent="0.15">
      <c r="A25" s="113"/>
      <c r="C25" s="394"/>
      <c r="D25" s="501"/>
      <c r="E25" s="502"/>
      <c r="F25" s="503"/>
      <c r="G25" s="504"/>
      <c r="H25" s="470"/>
      <c r="I25" s="505"/>
      <c r="J25" s="506"/>
      <c r="K25" s="119"/>
      <c r="L25" s="120"/>
      <c r="M25" s="119"/>
      <c r="N25" s="454"/>
      <c r="O25" s="119"/>
      <c r="P25" s="120"/>
      <c r="Q25" s="459"/>
      <c r="R25" s="446"/>
    </row>
    <row r="26" spans="1:46" ht="22.5" customHeight="1" x14ac:dyDescent="0.15">
      <c r="A26" s="113"/>
      <c r="C26" s="394"/>
      <c r="D26" s="501"/>
      <c r="E26" s="502"/>
      <c r="F26" s="503"/>
      <c r="G26" s="504"/>
      <c r="H26" s="470"/>
      <c r="I26" s="505"/>
      <c r="J26" s="506"/>
      <c r="K26" s="119"/>
      <c r="L26" s="120"/>
      <c r="M26" s="119"/>
      <c r="N26" s="454"/>
      <c r="O26" s="119"/>
      <c r="P26" s="120"/>
      <c r="Q26" s="459"/>
      <c r="R26" s="446"/>
    </row>
    <row r="27" spans="1:46" ht="22.5" customHeight="1" x14ac:dyDescent="0.15">
      <c r="A27" s="113"/>
      <c r="C27" s="394"/>
      <c r="D27" s="501"/>
      <c r="E27" s="502"/>
      <c r="F27" s="503"/>
      <c r="G27" s="504"/>
      <c r="H27" s="470"/>
      <c r="I27" s="505"/>
      <c r="J27" s="506"/>
      <c r="K27" s="163"/>
      <c r="L27" s="120"/>
      <c r="M27" s="119"/>
      <c r="N27" s="454"/>
      <c r="O27" s="142"/>
      <c r="P27" s="120"/>
      <c r="Q27" s="459"/>
      <c r="R27" s="446"/>
    </row>
    <row r="28" spans="1:46" ht="22.5" customHeight="1" x14ac:dyDescent="0.15">
      <c r="A28" s="113"/>
      <c r="C28" s="394"/>
      <c r="D28" s="501"/>
      <c r="E28" s="502"/>
      <c r="F28" s="503"/>
      <c r="G28" s="504"/>
      <c r="H28" s="470"/>
      <c r="I28" s="505"/>
      <c r="J28" s="506"/>
      <c r="K28" s="119"/>
      <c r="L28" s="120"/>
      <c r="M28" s="119"/>
      <c r="N28" s="454"/>
      <c r="O28" s="119"/>
      <c r="P28" s="120"/>
      <c r="Q28" s="459"/>
      <c r="R28" s="446"/>
    </row>
    <row r="29" spans="1:46" ht="22.5" customHeight="1" x14ac:dyDescent="0.15">
      <c r="A29" s="113"/>
      <c r="C29" s="394"/>
      <c r="D29" s="501"/>
      <c r="E29" s="502"/>
      <c r="F29" s="503"/>
      <c r="G29" s="504"/>
      <c r="H29" s="470"/>
      <c r="I29" s="505"/>
      <c r="J29" s="506"/>
      <c r="K29" s="119"/>
      <c r="L29" s="120"/>
      <c r="M29" s="119"/>
      <c r="N29" s="454"/>
      <c r="O29" s="119"/>
      <c r="P29" s="120"/>
      <c r="Q29" s="459"/>
      <c r="R29" s="446"/>
    </row>
    <row r="30" spans="1:46" ht="22.5" customHeight="1" x14ac:dyDescent="0.15">
      <c r="A30" s="113"/>
      <c r="C30" s="394"/>
      <c r="D30" s="501"/>
      <c r="E30" s="502"/>
      <c r="F30" s="503"/>
      <c r="G30" s="504"/>
      <c r="H30" s="470"/>
      <c r="I30" s="505"/>
      <c r="J30" s="506"/>
      <c r="K30" s="119"/>
      <c r="L30" s="120"/>
      <c r="M30" s="119"/>
      <c r="N30" s="454"/>
      <c r="O30" s="119"/>
      <c r="P30" s="120"/>
      <c r="Q30" s="459"/>
      <c r="R30" s="446"/>
    </row>
    <row r="31" spans="1:46" ht="22.5" customHeight="1" x14ac:dyDescent="0.15">
      <c r="A31" s="113"/>
      <c r="C31" s="394"/>
      <c r="D31" s="501"/>
      <c r="E31" s="502"/>
      <c r="F31" s="503"/>
      <c r="G31" s="504"/>
      <c r="H31" s="470"/>
      <c r="I31" s="505"/>
      <c r="J31" s="506"/>
      <c r="K31" s="119"/>
      <c r="L31" s="120"/>
      <c r="M31" s="119"/>
      <c r="N31" s="454"/>
      <c r="O31" s="119"/>
      <c r="P31" s="120"/>
      <c r="Q31" s="459"/>
      <c r="R31" s="446"/>
    </row>
    <row r="32" spans="1:46" ht="22.5" customHeight="1" x14ac:dyDescent="0.15">
      <c r="A32" s="113"/>
      <c r="C32" s="394"/>
      <c r="D32" s="501"/>
      <c r="E32" s="502"/>
      <c r="F32" s="503"/>
      <c r="G32" s="504"/>
      <c r="H32" s="471"/>
      <c r="I32" s="505"/>
      <c r="J32" s="506"/>
      <c r="K32" s="119"/>
      <c r="L32" s="120"/>
      <c r="M32" s="119"/>
      <c r="N32" s="454"/>
      <c r="O32" s="119"/>
      <c r="P32" s="120"/>
      <c r="Q32" s="459"/>
      <c r="R32" s="446"/>
    </row>
    <row r="33" spans="1:18" ht="22.5" customHeight="1" x14ac:dyDescent="0.15">
      <c r="A33" s="113"/>
      <c r="C33" s="394"/>
      <c r="D33" s="501"/>
      <c r="E33" s="502"/>
      <c r="F33" s="503"/>
      <c r="G33" s="504"/>
      <c r="H33" s="470"/>
      <c r="I33" s="505"/>
      <c r="J33" s="506"/>
      <c r="K33" s="119"/>
      <c r="L33" s="120"/>
      <c r="M33" s="119"/>
      <c r="N33" s="454"/>
      <c r="O33" s="119"/>
      <c r="P33" s="120"/>
      <c r="Q33" s="459"/>
      <c r="R33" s="446"/>
    </row>
    <row r="34" spans="1:18" ht="22.5" customHeight="1" x14ac:dyDescent="0.15">
      <c r="A34" s="113"/>
      <c r="C34" s="394"/>
      <c r="D34" s="501"/>
      <c r="E34" s="502"/>
      <c r="F34" s="503"/>
      <c r="G34" s="504"/>
      <c r="H34" s="470"/>
      <c r="I34" s="505"/>
      <c r="J34" s="506"/>
      <c r="K34" s="119"/>
      <c r="L34" s="120"/>
      <c r="M34" s="119"/>
      <c r="N34" s="454"/>
      <c r="O34" s="119"/>
      <c r="P34" s="120"/>
      <c r="Q34" s="459"/>
      <c r="R34" s="446"/>
    </row>
    <row r="35" spans="1:18" ht="22.5" customHeight="1" x14ac:dyDescent="0.15">
      <c r="A35" s="113"/>
      <c r="C35" s="394"/>
      <c r="D35" s="501"/>
      <c r="E35" s="502"/>
      <c r="F35" s="503"/>
      <c r="G35" s="504"/>
      <c r="H35" s="471"/>
      <c r="I35" s="462"/>
      <c r="J35" s="407"/>
      <c r="K35" s="119"/>
      <c r="L35" s="120"/>
      <c r="M35" s="119"/>
      <c r="N35" s="454"/>
      <c r="O35" s="119"/>
      <c r="P35" s="120"/>
      <c r="Q35" s="459"/>
      <c r="R35" s="446"/>
    </row>
    <row r="36" spans="1:18" ht="22.5" customHeight="1" x14ac:dyDescent="0.15">
      <c r="A36" s="113"/>
      <c r="C36" s="394"/>
      <c r="D36" s="501"/>
      <c r="E36" s="502"/>
      <c r="F36" s="503"/>
      <c r="G36" s="504"/>
      <c r="H36" s="470"/>
      <c r="I36" s="505"/>
      <c r="J36" s="506"/>
      <c r="K36" s="119"/>
      <c r="L36" s="120"/>
      <c r="M36" s="119"/>
      <c r="N36" s="454"/>
      <c r="O36" s="119"/>
      <c r="P36" s="120"/>
      <c r="Q36" s="459"/>
      <c r="R36" s="446"/>
    </row>
    <row r="37" spans="1:18" ht="22.5" customHeight="1" x14ac:dyDescent="0.15">
      <c r="A37" s="113"/>
      <c r="C37" s="394"/>
      <c r="D37" s="501"/>
      <c r="E37" s="502"/>
      <c r="F37" s="503"/>
      <c r="G37" s="504"/>
      <c r="H37" s="471"/>
      <c r="I37" s="505"/>
      <c r="J37" s="506"/>
      <c r="K37" s="119"/>
      <c r="L37" s="120"/>
      <c r="M37" s="119"/>
      <c r="N37" s="454"/>
      <c r="O37" s="119"/>
      <c r="P37" s="120"/>
      <c r="Q37" s="459"/>
      <c r="R37" s="446"/>
    </row>
    <row r="38" spans="1:18" ht="22.5" customHeight="1" thickBot="1" x14ac:dyDescent="0.2">
      <c r="A38" s="113"/>
      <c r="C38" s="395"/>
      <c r="D38" s="520"/>
      <c r="E38" s="521"/>
      <c r="F38" s="522"/>
      <c r="G38" s="523"/>
      <c r="H38" s="472"/>
      <c r="I38" s="524"/>
      <c r="J38" s="525"/>
      <c r="K38" s="447"/>
      <c r="L38" s="448"/>
      <c r="M38" s="447"/>
      <c r="N38" s="455"/>
      <c r="O38" s="449"/>
      <c r="P38" s="448"/>
      <c r="Q38" s="460"/>
      <c r="R38" s="450"/>
    </row>
    <row r="39" spans="1:18" ht="22.5" customHeight="1" thickTop="1" x14ac:dyDescent="0.15">
      <c r="D39" s="481" t="s">
        <v>1160</v>
      </c>
      <c r="E39" s="484"/>
    </row>
  </sheetData>
  <sheetProtection selectLockedCells="1"/>
  <mergeCells count="58">
    <mergeCell ref="D37:E37"/>
    <mergeCell ref="F37:G37"/>
    <mergeCell ref="I37:J37"/>
    <mergeCell ref="D38:E38"/>
    <mergeCell ref="F38:G38"/>
    <mergeCell ref="I38:J38"/>
    <mergeCell ref="D36:E36"/>
    <mergeCell ref="F36:G36"/>
    <mergeCell ref="I36:J36"/>
    <mergeCell ref="D32:E32"/>
    <mergeCell ref="F32:G32"/>
    <mergeCell ref="I32:J32"/>
    <mergeCell ref="D33:E33"/>
    <mergeCell ref="F33:G33"/>
    <mergeCell ref="I33:J33"/>
    <mergeCell ref="D34:E34"/>
    <mergeCell ref="F34:G34"/>
    <mergeCell ref="I34:J34"/>
    <mergeCell ref="D35:E35"/>
    <mergeCell ref="F35:G35"/>
    <mergeCell ref="D30:E30"/>
    <mergeCell ref="F30:G30"/>
    <mergeCell ref="I30:J30"/>
    <mergeCell ref="D31:E31"/>
    <mergeCell ref="F31:G31"/>
    <mergeCell ref="I31:J31"/>
    <mergeCell ref="D28:E28"/>
    <mergeCell ref="F28:G28"/>
    <mergeCell ref="I28:J28"/>
    <mergeCell ref="D29:E29"/>
    <mergeCell ref="F29:G29"/>
    <mergeCell ref="I29:J29"/>
    <mergeCell ref="D26:E26"/>
    <mergeCell ref="F26:G26"/>
    <mergeCell ref="I26:J26"/>
    <mergeCell ref="D27:E27"/>
    <mergeCell ref="F27:G27"/>
    <mergeCell ref="I27:J27"/>
    <mergeCell ref="K22:L22"/>
    <mergeCell ref="I23:J23"/>
    <mergeCell ref="D24:E24"/>
    <mergeCell ref="F24:G24"/>
    <mergeCell ref="I24:J24"/>
    <mergeCell ref="D25:E25"/>
    <mergeCell ref="F25:G25"/>
    <mergeCell ref="I25:J25"/>
    <mergeCell ref="C19:D19"/>
    <mergeCell ref="E19:H19"/>
    <mergeCell ref="K21:L21"/>
    <mergeCell ref="M21:N21"/>
    <mergeCell ref="O21:P21"/>
    <mergeCell ref="Q21:R21"/>
    <mergeCell ref="B2:S2"/>
    <mergeCell ref="D5:F7"/>
    <mergeCell ref="H7:I7"/>
    <mergeCell ref="C8:D8"/>
    <mergeCell ref="C10:D10"/>
    <mergeCell ref="K14:R16"/>
  </mergeCells>
  <phoneticPr fontId="7"/>
  <conditionalFormatting sqref="J8 L8 J7:N7 H7">
    <cfRule type="expression" dxfId="25" priority="14" stopIfTrue="1">
      <formula>$V$5=1</formula>
    </cfRule>
  </conditionalFormatting>
  <conditionalFormatting sqref="J20">
    <cfRule type="expression" dxfId="24" priority="4">
      <formula>$G$7&lt;&gt;""</formula>
    </cfRule>
    <cfRule type="expression" dxfId="23" priority="13">
      <formula>$W$20=0</formula>
    </cfRule>
  </conditionalFormatting>
  <conditionalFormatting sqref="H5:I6">
    <cfRule type="expression" dxfId="22" priority="15" stopIfTrue="1">
      <formula>$V$7=1</formula>
    </cfRule>
  </conditionalFormatting>
  <conditionalFormatting sqref="K21 M21 O21">
    <cfRule type="expression" dxfId="21" priority="16" stopIfTrue="1">
      <formula>$V$7=1</formula>
    </cfRule>
  </conditionalFormatting>
  <conditionalFormatting sqref="K22:R22">
    <cfRule type="expression" dxfId="20" priority="12">
      <formula>$V$5</formula>
    </cfRule>
  </conditionalFormatting>
  <conditionalFormatting sqref="K10:R13">
    <cfRule type="expression" dxfId="19" priority="11">
      <formula>$V$5=1</formula>
    </cfRule>
  </conditionalFormatting>
  <conditionalFormatting sqref="K19:P19">
    <cfRule type="expression" dxfId="18" priority="10">
      <formula>$V$7=1</formula>
    </cfRule>
  </conditionalFormatting>
  <conditionalFormatting sqref="L19 P19">
    <cfRule type="expression" dxfId="17" priority="9">
      <formula>$V$20=1</formula>
    </cfRule>
  </conditionalFormatting>
  <conditionalFormatting sqref="M19:P19">
    <cfRule type="expression" dxfId="16" priority="8">
      <formula>$V$19=1</formula>
    </cfRule>
  </conditionalFormatting>
  <conditionalFormatting sqref="M21:R23">
    <cfRule type="expression" dxfId="15" priority="7">
      <formula>$X$19=2</formula>
    </cfRule>
  </conditionalFormatting>
  <conditionalFormatting sqref="I21:I22">
    <cfRule type="expression" dxfId="14" priority="6">
      <formula>$V$7=1</formula>
    </cfRule>
  </conditionalFormatting>
  <conditionalFormatting sqref="K14:R16">
    <cfRule type="expression" dxfId="13" priority="5">
      <formula>$G$5=""</formula>
    </cfRule>
  </conditionalFormatting>
  <conditionalFormatting sqref="J21">
    <cfRule type="expression" dxfId="12" priority="1">
      <formula>$G$5&lt;&gt;""</formula>
    </cfRule>
    <cfRule type="expression" dxfId="11" priority="3">
      <formula>$G$7&lt;&gt;""</formula>
    </cfRule>
  </conditionalFormatting>
  <conditionalFormatting sqref="J22">
    <cfRule type="expression" dxfId="10" priority="2">
      <formula>$G$7&lt;&gt;""</formula>
    </cfRule>
  </conditionalFormatting>
  <printOptions horizontalCentered="1"/>
  <pageMargins left="0.35433070866141736" right="0.19685039370078741" top="0.51181102362204722" bottom="0.23622047244094491" header="0.27559055118110237" footer="0.19685039370078741"/>
  <pageSetup paperSize="9" scale="86" fitToHeight="0" orientation="landscape" horizontalDpi="1200" verticalDpi="1200" r:id="rId1"/>
  <headerFooter alignWithMargins="0">
    <oddFooter>&amp;C&amp;P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Group Box 1">
              <controlPr defaultSize="0" autoFill="0" autoPict="0">
                <anchor moveWithCells="1">
                  <from>
                    <xdr:col>10</xdr:col>
                    <xdr:colOff>295275</xdr:colOff>
                    <xdr:row>25</xdr:row>
                    <xdr:rowOff>57150</xdr:rowOff>
                  </from>
                  <to>
                    <xdr:col>11</xdr:col>
                    <xdr:colOff>828675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Group Box 2">
              <controlPr defaultSize="0" autoFill="0" autoPict="0">
                <anchor moveWithCells="1">
                  <from>
                    <xdr:col>14</xdr:col>
                    <xdr:colOff>295275</xdr:colOff>
                    <xdr:row>25</xdr:row>
                    <xdr:rowOff>57150</xdr:rowOff>
                  </from>
                  <to>
                    <xdr:col>15</xdr:col>
                    <xdr:colOff>847725</xdr:colOff>
                    <xdr:row>27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>
          <x14:formula1>
            <xm:f>'印刷不要 '!$AF$4:$AF$28</xm:f>
          </x14:formula1>
          <xm:sqref>I24:J38</xm:sqref>
        </x14:dataValidation>
        <x14:dataValidation type="list" allowBlank="1" showInputMessage="1">
          <x14:formula1>
            <xm:f>'印刷不要 '!$AH$4</xm:f>
          </x14:formula1>
          <xm:sqref>D24:G38</xm:sqref>
        </x14:dataValidation>
        <x14:dataValidation type="list" allowBlank="1" showInputMessage="1" showErrorMessage="1">
          <x14:formula1>
            <xm:f>'印刷不要 '!$AC$4:$AC$5</xm:f>
          </x14:formula1>
          <xm:sqref>Q19</xm:sqref>
        </x14:dataValidation>
        <x14:dataValidation type="list" allowBlank="1" showInputMessage="1" showErrorMessage="1">
          <x14:formula1>
            <xm:f>'[1]材料（印刷不要）'!#REF!</xm:f>
          </x14:formula1>
          <xm:sqref>G6</xm:sqref>
        </x14:dataValidation>
        <x14:dataValidation type="list" allowBlank="1" showInputMessage="1" showErrorMessage="1">
          <x14:formula1>
            <xm:f>'印刷不要 '!$C$4:$C$15</xm:f>
          </x14:formula1>
          <xm:sqref>K7</xm:sqref>
        </x14:dataValidation>
        <x14:dataValidation type="list" allowBlank="1" showInputMessage="1" showErrorMessage="1">
          <x14:formula1>
            <xm:f>'印刷不要 '!$W$4:$W$5</xm:f>
          </x14:formula1>
          <xm:sqref>G5 J21</xm:sqref>
        </x14:dataValidation>
        <x14:dataValidation type="list" allowBlank="1" showInputMessage="1">
          <x14:formula1>
            <xm:f>'印刷不要 '!$B$4:$B$39</xm:f>
          </x14:formula1>
          <xm:sqref>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CP116"/>
  <sheetViews>
    <sheetView workbookViewId="0">
      <selection activeCell="H27" sqref="H27:V28"/>
    </sheetView>
  </sheetViews>
  <sheetFormatPr defaultColWidth="3.83203125" defaultRowHeight="13.5" customHeight="1" x14ac:dyDescent="0.15"/>
  <cols>
    <col min="1" max="11" width="3.83203125" style="43"/>
    <col min="12" max="12" width="3.83203125" style="43" customWidth="1"/>
    <col min="13" max="17" width="3.83203125" style="43"/>
    <col min="18" max="18" width="1" style="43" customWidth="1"/>
    <col min="19" max="19" width="3.83203125" style="43" customWidth="1"/>
    <col min="20" max="20" width="1" style="43" customWidth="1"/>
    <col min="21" max="21" width="3.33203125" style="43" customWidth="1"/>
    <col min="22" max="23" width="3.83203125" style="43"/>
    <col min="24" max="24" width="3.83203125" style="43" customWidth="1"/>
    <col min="25" max="31" width="3.83203125" style="43"/>
    <col min="32" max="32" width="3.6640625" style="43" customWidth="1"/>
    <col min="33" max="33" width="3.83203125" style="43"/>
    <col min="34" max="34" width="3.5" style="43" customWidth="1"/>
    <col min="35" max="35" width="3.83203125" style="43"/>
    <col min="36" max="36" width="3.83203125" style="43" customWidth="1"/>
    <col min="37" max="45" width="3.83203125" style="43"/>
    <col min="46" max="46" width="4.33203125" style="43" bestFit="1" customWidth="1"/>
    <col min="47" max="47" width="3.83203125" style="43" customWidth="1"/>
    <col min="48" max="48" width="3.83203125" style="43"/>
    <col min="49" max="49" width="4.33203125" style="43" bestFit="1" customWidth="1"/>
    <col min="50" max="50" width="3.83203125" style="43"/>
    <col min="51" max="51" width="4.83203125" style="43" customWidth="1"/>
    <col min="52" max="16384" width="3.83203125" style="43"/>
  </cols>
  <sheetData>
    <row r="2" spans="2:94" s="9" customFormat="1" ht="13.5" customHeight="1" x14ac:dyDescent="0.15"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</row>
    <row r="3" spans="2:94" s="9" customFormat="1" ht="13.5" customHeight="1" x14ac:dyDescent="0.15">
      <c r="B3" s="9" t="s">
        <v>888</v>
      </c>
      <c r="AR3" s="529"/>
      <c r="AS3" s="529"/>
      <c r="AT3" s="109" t="s">
        <v>889</v>
      </c>
      <c r="AU3" s="121"/>
      <c r="AV3" s="109" t="s">
        <v>890</v>
      </c>
      <c r="AW3" s="121"/>
      <c r="AX3" s="11" t="s">
        <v>891</v>
      </c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</row>
    <row r="4" spans="2:94" s="9" customFormat="1" ht="13.5" customHeight="1" x14ac:dyDescent="0.15">
      <c r="B4" s="530" t="s">
        <v>1060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0"/>
      <c r="AT4" s="530"/>
      <c r="AU4" s="530"/>
      <c r="AV4" s="530"/>
      <c r="AW4" s="530"/>
      <c r="AX4" s="53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</row>
    <row r="5" spans="2:94" s="9" customFormat="1" ht="13.5" customHeight="1" x14ac:dyDescent="0.15"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30"/>
      <c r="AR5" s="530"/>
      <c r="AS5" s="530"/>
      <c r="AT5" s="530"/>
      <c r="AU5" s="530"/>
      <c r="AV5" s="530"/>
      <c r="AW5" s="530"/>
      <c r="AX5" s="53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</row>
    <row r="6" spans="2:94" s="9" customFormat="1" ht="13.5" customHeight="1" x14ac:dyDescent="0.15">
      <c r="C6" s="141"/>
      <c r="D6" s="141"/>
      <c r="E6" s="141"/>
      <c r="F6" s="531" t="s">
        <v>1069</v>
      </c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AG6" s="334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2:94" s="9" customFormat="1" ht="13.5" customHeight="1" x14ac:dyDescent="0.15">
      <c r="B7" s="141"/>
      <c r="C7" s="141"/>
      <c r="D7" s="141"/>
      <c r="E7" s="14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</row>
    <row r="8" spans="2:94" s="9" customFormat="1" ht="13.5" customHeight="1" x14ac:dyDescent="0.15"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</row>
    <row r="9" spans="2:94" s="9" customFormat="1" ht="13.5" customHeight="1" x14ac:dyDescent="0.15">
      <c r="B9" s="97" t="s">
        <v>1061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9"/>
      <c r="Z9" s="12"/>
      <c r="AA9" s="12"/>
      <c r="AB9" s="12"/>
      <c r="AC9" s="532" t="s">
        <v>951</v>
      </c>
      <c r="AD9" s="533"/>
      <c r="AE9" s="533"/>
      <c r="AF9" s="534"/>
      <c r="AG9" s="538"/>
      <c r="AH9" s="539"/>
      <c r="AI9" s="539"/>
      <c r="AJ9" s="539"/>
      <c r="AK9" s="539"/>
      <c r="AL9" s="539"/>
      <c r="AM9" s="540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</row>
    <row r="10" spans="2:94" s="16" customFormat="1" ht="13.5" customHeight="1" x14ac:dyDescent="0.15">
      <c r="B10" s="139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43"/>
      <c r="V10" s="114"/>
      <c r="W10" s="114"/>
      <c r="X10" s="114"/>
      <c r="Y10" s="115"/>
      <c r="Z10" s="13"/>
      <c r="AA10" s="14"/>
      <c r="AB10" s="14"/>
      <c r="AC10" s="535"/>
      <c r="AD10" s="536"/>
      <c r="AE10" s="536"/>
      <c r="AF10" s="537"/>
      <c r="AG10" s="541"/>
      <c r="AH10" s="542"/>
      <c r="AI10" s="542"/>
      <c r="AJ10" s="542"/>
      <c r="AK10" s="542"/>
      <c r="AL10" s="542"/>
      <c r="AM10" s="543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</row>
    <row r="11" spans="2:94" s="16" customFormat="1" ht="13.5" customHeight="1" x14ac:dyDescent="0.15">
      <c r="B11" s="526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8"/>
      <c r="Z11" s="13"/>
      <c r="AA11" s="14"/>
      <c r="AB11" s="14"/>
      <c r="AC11" s="100"/>
      <c r="AD11" s="101"/>
      <c r="AE11" s="101" t="s">
        <v>1070</v>
      </c>
      <c r="AF11" s="140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2"/>
      <c r="AY11" s="14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</row>
    <row r="12" spans="2:94" s="16" customFormat="1" ht="13.5" customHeight="1" x14ac:dyDescent="0.15">
      <c r="B12" s="578"/>
      <c r="C12" s="579"/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79"/>
      <c r="U12" s="579"/>
      <c r="V12" s="579"/>
      <c r="W12" s="582" t="s">
        <v>1071</v>
      </c>
      <c r="X12" s="582"/>
      <c r="Y12" s="583"/>
      <c r="Z12" s="13"/>
      <c r="AA12" s="14"/>
      <c r="AB12" s="14"/>
      <c r="AC12" s="544" t="s">
        <v>892</v>
      </c>
      <c r="AD12" s="545"/>
      <c r="AE12" s="545"/>
      <c r="AF12" s="577"/>
      <c r="AG12" s="577"/>
      <c r="AH12" s="577"/>
      <c r="AI12" s="577"/>
      <c r="AJ12" s="577"/>
      <c r="AK12" s="577"/>
      <c r="AL12" s="577"/>
      <c r="AM12" s="577"/>
      <c r="AN12" s="577"/>
      <c r="AO12" s="577"/>
      <c r="AP12" s="577"/>
      <c r="AQ12" s="577"/>
      <c r="AR12" s="577"/>
      <c r="AS12" s="577"/>
      <c r="AT12" s="577"/>
      <c r="AU12" s="577"/>
      <c r="AV12" s="577"/>
      <c r="AW12" s="577"/>
      <c r="AX12" s="586"/>
      <c r="AY12" s="14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</row>
    <row r="13" spans="2:94" s="16" customFormat="1" ht="13.5" customHeight="1" x14ac:dyDescent="0.15">
      <c r="B13" s="580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O13" s="581"/>
      <c r="P13" s="581"/>
      <c r="Q13" s="581"/>
      <c r="R13" s="581"/>
      <c r="S13" s="581"/>
      <c r="T13" s="581"/>
      <c r="U13" s="581"/>
      <c r="V13" s="581"/>
      <c r="W13" s="584"/>
      <c r="X13" s="584"/>
      <c r="Y13" s="585"/>
      <c r="Z13" s="13"/>
      <c r="AA13" s="14"/>
      <c r="AB13" s="14"/>
      <c r="AC13" s="544"/>
      <c r="AD13" s="545"/>
      <c r="AE13" s="545"/>
      <c r="AF13" s="577"/>
      <c r="AG13" s="577"/>
      <c r="AH13" s="577"/>
      <c r="AI13" s="577"/>
      <c r="AJ13" s="577"/>
      <c r="AK13" s="577"/>
      <c r="AL13" s="577"/>
      <c r="AM13" s="577"/>
      <c r="AN13" s="577"/>
      <c r="AO13" s="577"/>
      <c r="AP13" s="577"/>
      <c r="AQ13" s="577"/>
      <c r="AR13" s="577"/>
      <c r="AS13" s="577"/>
      <c r="AT13" s="577"/>
      <c r="AU13" s="577"/>
      <c r="AV13" s="577"/>
      <c r="AW13" s="577"/>
      <c r="AX13" s="586"/>
      <c r="AY13" s="14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</row>
    <row r="14" spans="2:94" s="16" customFormat="1" ht="13.5" customHeight="1" x14ac:dyDescent="0.15">
      <c r="Z14" s="14"/>
      <c r="AA14" s="14"/>
      <c r="AB14" s="14"/>
      <c r="AC14" s="335"/>
      <c r="AD14" s="336"/>
      <c r="AE14" s="336"/>
      <c r="AF14" s="577"/>
      <c r="AG14" s="577"/>
      <c r="AH14" s="577"/>
      <c r="AI14" s="577"/>
      <c r="AJ14" s="577"/>
      <c r="AK14" s="577"/>
      <c r="AL14" s="577"/>
      <c r="AM14" s="577"/>
      <c r="AN14" s="577"/>
      <c r="AO14" s="577"/>
      <c r="AP14" s="577"/>
      <c r="AQ14" s="577"/>
      <c r="AR14" s="577"/>
      <c r="AS14" s="577"/>
      <c r="AT14" s="577"/>
      <c r="AU14" s="577"/>
      <c r="AV14" s="577"/>
      <c r="AW14" s="577"/>
      <c r="AX14" s="586"/>
      <c r="AY14" s="14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</row>
    <row r="15" spans="2:94" s="16" customFormat="1" ht="13.5" customHeight="1" x14ac:dyDescent="0.15">
      <c r="B15" s="17" t="s">
        <v>1072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Z15" s="14"/>
      <c r="AA15" s="14"/>
      <c r="AB15" s="14"/>
      <c r="AC15" s="103"/>
      <c r="AD15" s="104"/>
      <c r="AE15" s="104"/>
      <c r="AF15" s="577"/>
      <c r="AG15" s="577"/>
      <c r="AH15" s="577"/>
      <c r="AI15" s="577"/>
      <c r="AJ15" s="577"/>
      <c r="AK15" s="577"/>
      <c r="AL15" s="577"/>
      <c r="AM15" s="577"/>
      <c r="AN15" s="577"/>
      <c r="AO15" s="577"/>
      <c r="AP15" s="577"/>
      <c r="AQ15" s="577"/>
      <c r="AR15" s="577"/>
      <c r="AS15" s="577"/>
      <c r="AT15" s="577"/>
      <c r="AU15" s="577"/>
      <c r="AV15" s="577"/>
      <c r="AW15" s="577"/>
      <c r="AX15" s="586"/>
      <c r="AY15" s="14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</row>
    <row r="16" spans="2:94" s="16" customFormat="1" ht="13.5" customHeight="1" x14ac:dyDescent="0.15">
      <c r="Z16" s="14"/>
      <c r="AA16" s="14"/>
      <c r="AB16" s="14"/>
      <c r="AC16" s="544" t="s">
        <v>1073</v>
      </c>
      <c r="AD16" s="545"/>
      <c r="AE16" s="545"/>
      <c r="AF16" s="546"/>
      <c r="AG16" s="546"/>
      <c r="AH16" s="546"/>
      <c r="AI16" s="546"/>
      <c r="AJ16" s="546"/>
      <c r="AK16" s="546"/>
      <c r="AL16" s="546"/>
      <c r="AM16" s="546"/>
      <c r="AN16" s="546"/>
      <c r="AO16" s="546"/>
      <c r="AP16" s="546"/>
      <c r="AQ16" s="546"/>
      <c r="AR16" s="546"/>
      <c r="AS16" s="546"/>
      <c r="AT16" s="546"/>
      <c r="AU16" s="546"/>
      <c r="AV16" s="546"/>
      <c r="AW16" s="546"/>
      <c r="AX16" s="547"/>
      <c r="AY16" s="14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</row>
    <row r="17" spans="2:94" s="16" customFormat="1" ht="13.5" customHeight="1" x14ac:dyDescent="0.15">
      <c r="B17" s="548" t="s">
        <v>1074</v>
      </c>
      <c r="C17" s="549"/>
      <c r="D17" s="549"/>
      <c r="E17" s="549"/>
      <c r="F17" s="549"/>
      <c r="G17" s="550"/>
      <c r="H17" s="557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558"/>
      <c r="T17" s="558"/>
      <c r="U17" s="558"/>
      <c r="V17" s="558"/>
      <c r="W17" s="558"/>
      <c r="X17" s="558"/>
      <c r="Y17" s="559"/>
      <c r="Z17" s="14"/>
      <c r="AA17" s="14"/>
      <c r="AB17" s="14"/>
      <c r="AC17" s="544"/>
      <c r="AD17" s="545"/>
      <c r="AE17" s="545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  <c r="AR17" s="546"/>
      <c r="AS17" s="546"/>
      <c r="AT17" s="546"/>
      <c r="AU17" s="546"/>
      <c r="AV17" s="546"/>
      <c r="AW17" s="546"/>
      <c r="AX17" s="547"/>
      <c r="AY17" s="14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</row>
    <row r="18" spans="2:94" s="16" customFormat="1" ht="13.5" customHeight="1" x14ac:dyDescent="0.15">
      <c r="B18" s="551"/>
      <c r="C18" s="552"/>
      <c r="D18" s="552"/>
      <c r="E18" s="552"/>
      <c r="F18" s="552"/>
      <c r="G18" s="553"/>
      <c r="H18" s="560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562"/>
      <c r="Z18" s="14"/>
      <c r="AA18" s="14"/>
      <c r="AB18" s="14"/>
      <c r="AC18" s="103"/>
      <c r="AD18" s="104"/>
      <c r="AE18" s="104"/>
      <c r="AF18" s="563"/>
      <c r="AG18" s="563"/>
      <c r="AH18" s="563"/>
      <c r="AI18" s="563"/>
      <c r="AJ18" s="563"/>
      <c r="AK18" s="563"/>
      <c r="AL18" s="563"/>
      <c r="AM18" s="563"/>
      <c r="AN18" s="563"/>
      <c r="AO18" s="563"/>
      <c r="AP18" s="563"/>
      <c r="AQ18" s="563"/>
      <c r="AR18" s="563"/>
      <c r="AS18" s="563"/>
      <c r="AT18" s="563"/>
      <c r="AU18" s="563"/>
      <c r="AV18" s="563"/>
      <c r="AW18" s="563"/>
      <c r="AX18" s="564"/>
      <c r="AY18" s="14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</row>
    <row r="19" spans="2:94" s="16" customFormat="1" ht="13.5" customHeight="1" x14ac:dyDescent="0.15">
      <c r="B19" s="551"/>
      <c r="C19" s="552"/>
      <c r="D19" s="552"/>
      <c r="E19" s="552"/>
      <c r="F19" s="552"/>
      <c r="G19" s="553"/>
      <c r="H19" s="565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7"/>
      <c r="Z19" s="14"/>
      <c r="AA19" s="14"/>
      <c r="AB19" s="14"/>
      <c r="AC19" s="103"/>
      <c r="AD19" s="104"/>
      <c r="AE19" s="104"/>
      <c r="AF19" s="563"/>
      <c r="AG19" s="563"/>
      <c r="AH19" s="563"/>
      <c r="AI19" s="563"/>
      <c r="AJ19" s="563"/>
      <c r="AK19" s="563"/>
      <c r="AL19" s="563"/>
      <c r="AM19" s="563"/>
      <c r="AN19" s="563"/>
      <c r="AO19" s="563"/>
      <c r="AP19" s="563"/>
      <c r="AQ19" s="563"/>
      <c r="AR19" s="563"/>
      <c r="AS19" s="563"/>
      <c r="AT19" s="563"/>
      <c r="AU19" s="563"/>
      <c r="AV19" s="563"/>
      <c r="AW19" s="563"/>
      <c r="AX19" s="564"/>
      <c r="AY19" s="14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</row>
    <row r="20" spans="2:94" s="16" customFormat="1" ht="13.5" customHeight="1" x14ac:dyDescent="0.15">
      <c r="B20" s="551"/>
      <c r="C20" s="552"/>
      <c r="D20" s="552"/>
      <c r="E20" s="552"/>
      <c r="F20" s="552"/>
      <c r="G20" s="553"/>
      <c r="H20" s="560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2"/>
      <c r="Z20" s="14"/>
      <c r="AA20" s="14"/>
      <c r="AB20" s="14"/>
      <c r="AC20" s="544" t="s">
        <v>893</v>
      </c>
      <c r="AD20" s="545"/>
      <c r="AE20" s="545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7"/>
      <c r="AQ20" s="577"/>
      <c r="AR20" s="577"/>
      <c r="AS20" s="577"/>
      <c r="AT20" s="577"/>
      <c r="AU20" s="577"/>
      <c r="AV20" s="577"/>
      <c r="AW20" s="568" t="s">
        <v>894</v>
      </c>
      <c r="AX20" s="105"/>
      <c r="AY20" s="14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</row>
    <row r="21" spans="2:94" s="16" customFormat="1" ht="13.5" customHeight="1" x14ac:dyDescent="0.15">
      <c r="B21" s="551"/>
      <c r="C21" s="552"/>
      <c r="D21" s="552"/>
      <c r="E21" s="552"/>
      <c r="F21" s="552"/>
      <c r="G21" s="553"/>
      <c r="H21" s="569"/>
      <c r="I21" s="570"/>
      <c r="J21" s="570"/>
      <c r="K21" s="570"/>
      <c r="L21" s="570"/>
      <c r="M21" s="570"/>
      <c r="N21" s="570"/>
      <c r="O21" s="570"/>
      <c r="P21" s="570"/>
      <c r="Q21" s="570"/>
      <c r="R21" s="570"/>
      <c r="S21" s="570"/>
      <c r="T21" s="570"/>
      <c r="U21" s="570"/>
      <c r="V21" s="570"/>
      <c r="W21" s="570"/>
      <c r="X21" s="570"/>
      <c r="Y21" s="571"/>
      <c r="Z21" s="14"/>
      <c r="AA21" s="14"/>
      <c r="AB21" s="14"/>
      <c r="AC21" s="544"/>
      <c r="AD21" s="545"/>
      <c r="AE21" s="545"/>
      <c r="AF21" s="577"/>
      <c r="AG21" s="577"/>
      <c r="AH21" s="577"/>
      <c r="AI21" s="577"/>
      <c r="AJ21" s="577"/>
      <c r="AK21" s="577"/>
      <c r="AL21" s="577"/>
      <c r="AM21" s="577"/>
      <c r="AN21" s="577"/>
      <c r="AO21" s="577"/>
      <c r="AP21" s="577"/>
      <c r="AQ21" s="577"/>
      <c r="AR21" s="577"/>
      <c r="AS21" s="577"/>
      <c r="AT21" s="577"/>
      <c r="AU21" s="577"/>
      <c r="AV21" s="577"/>
      <c r="AW21" s="568"/>
      <c r="AX21" s="105"/>
      <c r="AY21" s="14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</row>
    <row r="22" spans="2:94" s="16" customFormat="1" ht="13.5" customHeight="1" x14ac:dyDescent="0.15">
      <c r="B22" s="554"/>
      <c r="C22" s="555"/>
      <c r="D22" s="555"/>
      <c r="E22" s="555"/>
      <c r="F22" s="555"/>
      <c r="G22" s="556"/>
      <c r="H22" s="572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4"/>
      <c r="Z22" s="14"/>
      <c r="AA22" s="14"/>
      <c r="AB22" s="14"/>
      <c r="AC22" s="106"/>
      <c r="AD22" s="107"/>
      <c r="AE22" s="107"/>
      <c r="AF22" s="575"/>
      <c r="AG22" s="575"/>
      <c r="AH22" s="575"/>
      <c r="AI22" s="575"/>
      <c r="AJ22" s="575"/>
      <c r="AK22" s="575"/>
      <c r="AL22" s="575"/>
      <c r="AM22" s="575"/>
      <c r="AN22" s="575"/>
      <c r="AO22" s="575"/>
      <c r="AP22" s="575"/>
      <c r="AQ22" s="575"/>
      <c r="AR22" s="575"/>
      <c r="AS22" s="575"/>
      <c r="AT22" s="575"/>
      <c r="AU22" s="575"/>
      <c r="AV22" s="575"/>
      <c r="AW22" s="575"/>
      <c r="AX22" s="576"/>
      <c r="AY22" s="14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</row>
    <row r="23" spans="2:94" s="16" customFormat="1" ht="13.5" customHeight="1" x14ac:dyDescent="0.15">
      <c r="B23" s="18"/>
      <c r="C23" s="18"/>
      <c r="D23" s="18"/>
      <c r="E23" s="18"/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</row>
    <row r="24" spans="2:94" s="16" customFormat="1" ht="13.5" customHeight="1" x14ac:dyDescent="0.15"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</row>
    <row r="25" spans="2:94" s="16" customFormat="1" ht="13.5" customHeight="1" x14ac:dyDescent="0.15">
      <c r="B25" s="591" t="s">
        <v>1075</v>
      </c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3"/>
      <c r="Z25" s="14"/>
      <c r="AA25" s="14"/>
      <c r="AB25" s="14"/>
      <c r="AC25" s="597" t="s">
        <v>1076</v>
      </c>
      <c r="AD25" s="598"/>
      <c r="AE25" s="598"/>
      <c r="AF25" s="599"/>
      <c r="AG25" s="603"/>
      <c r="AH25" s="603"/>
      <c r="AI25" s="603"/>
      <c r="AJ25" s="603"/>
      <c r="AK25" s="603"/>
      <c r="AL25" s="603"/>
      <c r="AM25" s="603"/>
      <c r="AN25" s="603"/>
      <c r="AO25" s="603"/>
      <c r="AP25" s="603"/>
      <c r="AQ25" s="603"/>
      <c r="AR25" s="603"/>
      <c r="AS25" s="603"/>
      <c r="AT25" s="603"/>
      <c r="AU25" s="603"/>
      <c r="AV25" s="603"/>
      <c r="AW25" s="603"/>
      <c r="AX25" s="604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</row>
    <row r="26" spans="2:94" s="16" customFormat="1" ht="13.5" customHeight="1" x14ac:dyDescent="0.15">
      <c r="B26" s="594"/>
      <c r="C26" s="595"/>
      <c r="D26" s="595"/>
      <c r="E26" s="595"/>
      <c r="F26" s="595"/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6"/>
      <c r="Z26" s="14"/>
      <c r="AA26" s="14"/>
      <c r="AB26" s="14"/>
      <c r="AC26" s="600"/>
      <c r="AD26" s="601"/>
      <c r="AE26" s="601"/>
      <c r="AF26" s="602"/>
      <c r="AG26" s="605"/>
      <c r="AH26" s="605"/>
      <c r="AI26" s="605"/>
      <c r="AJ26" s="605"/>
      <c r="AK26" s="605"/>
      <c r="AL26" s="605"/>
      <c r="AM26" s="605"/>
      <c r="AN26" s="605"/>
      <c r="AO26" s="605"/>
      <c r="AP26" s="605"/>
      <c r="AQ26" s="605"/>
      <c r="AR26" s="605"/>
      <c r="AS26" s="605"/>
      <c r="AT26" s="605"/>
      <c r="AU26" s="605"/>
      <c r="AV26" s="605"/>
      <c r="AW26" s="605"/>
      <c r="AX26" s="606"/>
      <c r="AY26" s="14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</row>
    <row r="27" spans="2:94" s="16" customFormat="1" ht="13.5" customHeight="1" x14ac:dyDescent="0.15">
      <c r="B27" s="535" t="s">
        <v>1077</v>
      </c>
      <c r="C27" s="536"/>
      <c r="D27" s="536"/>
      <c r="E27" s="536"/>
      <c r="F27" s="536"/>
      <c r="G27" s="536"/>
      <c r="H27" s="609"/>
      <c r="I27" s="610"/>
      <c r="J27" s="610"/>
      <c r="K27" s="610"/>
      <c r="L27" s="610"/>
      <c r="M27" s="610"/>
      <c r="N27" s="610"/>
      <c r="O27" s="610"/>
      <c r="P27" s="610"/>
      <c r="Q27" s="610"/>
      <c r="R27" s="610"/>
      <c r="S27" s="610"/>
      <c r="T27" s="610"/>
      <c r="U27" s="610"/>
      <c r="V27" s="610"/>
      <c r="W27" s="20"/>
      <c r="X27" s="20"/>
      <c r="Y27" s="21"/>
      <c r="Z27" s="14"/>
      <c r="AA27" s="14"/>
      <c r="AB27" s="14"/>
      <c r="AC27" s="613" t="s">
        <v>1078</v>
      </c>
      <c r="AD27" s="614"/>
      <c r="AE27" s="614"/>
      <c r="AF27" s="615"/>
      <c r="AG27" s="616"/>
      <c r="AH27" s="616"/>
      <c r="AI27" s="616"/>
      <c r="AJ27" s="616"/>
      <c r="AK27" s="616"/>
      <c r="AL27" s="616"/>
      <c r="AM27" s="616"/>
      <c r="AN27" s="616"/>
      <c r="AO27" s="616"/>
      <c r="AP27" s="616"/>
      <c r="AQ27" s="616"/>
      <c r="AR27" s="616"/>
      <c r="AS27" s="616"/>
      <c r="AT27" s="616"/>
      <c r="AU27" s="616"/>
      <c r="AV27" s="616"/>
      <c r="AW27" s="616"/>
      <c r="AX27" s="617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</row>
    <row r="28" spans="2:94" s="16" customFormat="1" ht="13.5" customHeight="1" x14ac:dyDescent="0.15">
      <c r="B28" s="607"/>
      <c r="C28" s="608"/>
      <c r="D28" s="608"/>
      <c r="E28" s="608"/>
      <c r="F28" s="608"/>
      <c r="G28" s="608"/>
      <c r="H28" s="611"/>
      <c r="I28" s="612"/>
      <c r="J28" s="612"/>
      <c r="K28" s="612"/>
      <c r="L28" s="612"/>
      <c r="M28" s="612"/>
      <c r="N28" s="612"/>
      <c r="O28" s="612"/>
      <c r="P28" s="612"/>
      <c r="Q28" s="612"/>
      <c r="R28" s="612"/>
      <c r="S28" s="612"/>
      <c r="T28" s="612"/>
      <c r="U28" s="612"/>
      <c r="V28" s="612"/>
      <c r="W28" s="85"/>
      <c r="X28" s="85" t="s">
        <v>2</v>
      </c>
      <c r="Y28" s="86"/>
      <c r="Z28" s="14"/>
      <c r="AA28" s="14"/>
      <c r="AB28" s="14"/>
      <c r="AC28" s="613"/>
      <c r="AD28" s="614"/>
      <c r="AE28" s="614"/>
      <c r="AF28" s="615"/>
      <c r="AG28" s="616"/>
      <c r="AH28" s="616"/>
      <c r="AI28" s="616"/>
      <c r="AJ28" s="616"/>
      <c r="AK28" s="616"/>
      <c r="AL28" s="616"/>
      <c r="AM28" s="616"/>
      <c r="AN28" s="616"/>
      <c r="AO28" s="616"/>
      <c r="AP28" s="616"/>
      <c r="AQ28" s="616"/>
      <c r="AR28" s="616"/>
      <c r="AS28" s="616"/>
      <c r="AT28" s="616"/>
      <c r="AU28" s="616"/>
      <c r="AV28" s="616"/>
      <c r="AW28" s="616"/>
      <c r="AX28" s="617"/>
      <c r="AY28" s="14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</row>
    <row r="29" spans="2:94" s="16" customFormat="1" ht="13.5" customHeight="1" x14ac:dyDescent="0.15">
      <c r="B29" s="618" t="s">
        <v>1056</v>
      </c>
      <c r="C29" s="619"/>
      <c r="D29" s="619"/>
      <c r="E29" s="619"/>
      <c r="F29" s="619"/>
      <c r="G29" s="619"/>
      <c r="H29" s="622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92" t="s">
        <v>1062</v>
      </c>
      <c r="X29" s="93">
        <v>0.1</v>
      </c>
      <c r="Y29" s="91" t="s">
        <v>1079</v>
      </c>
      <c r="Z29" s="14"/>
      <c r="AA29" s="14"/>
      <c r="AB29" s="14"/>
      <c r="AC29" s="626" t="s">
        <v>1080</v>
      </c>
      <c r="AD29" s="627"/>
      <c r="AE29" s="627"/>
      <c r="AF29" s="628"/>
      <c r="AG29" s="587"/>
      <c r="AH29" s="587"/>
      <c r="AI29" s="587"/>
      <c r="AJ29" s="587"/>
      <c r="AK29" s="587"/>
      <c r="AL29" s="587"/>
      <c r="AM29" s="587"/>
      <c r="AN29" s="629" t="s">
        <v>1081</v>
      </c>
      <c r="AO29" s="629"/>
      <c r="AP29" s="629"/>
      <c r="AQ29" s="629"/>
      <c r="AR29" s="587"/>
      <c r="AS29" s="587"/>
      <c r="AT29" s="587"/>
      <c r="AU29" s="587"/>
      <c r="AV29" s="587"/>
      <c r="AW29" s="587"/>
      <c r="AX29" s="588"/>
      <c r="AY29" s="14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</row>
    <row r="30" spans="2:94" s="16" customFormat="1" ht="13.5" customHeight="1" thickBot="1" x14ac:dyDescent="0.2">
      <c r="B30" s="620"/>
      <c r="C30" s="621"/>
      <c r="D30" s="621"/>
      <c r="E30" s="621"/>
      <c r="F30" s="621"/>
      <c r="G30" s="621"/>
      <c r="H30" s="624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87"/>
      <c r="X30" s="87" t="s">
        <v>2</v>
      </c>
      <c r="Y30" s="88"/>
      <c r="Z30" s="14"/>
      <c r="AA30" s="14"/>
      <c r="AB30" s="14"/>
      <c r="AC30" s="626"/>
      <c r="AD30" s="627"/>
      <c r="AE30" s="627"/>
      <c r="AF30" s="628"/>
      <c r="AG30" s="589"/>
      <c r="AH30" s="589"/>
      <c r="AI30" s="589"/>
      <c r="AJ30" s="589"/>
      <c r="AK30" s="589"/>
      <c r="AL30" s="589"/>
      <c r="AM30" s="589"/>
      <c r="AN30" s="630"/>
      <c r="AO30" s="630"/>
      <c r="AP30" s="630"/>
      <c r="AQ30" s="630"/>
      <c r="AR30" s="589"/>
      <c r="AS30" s="589"/>
      <c r="AT30" s="589"/>
      <c r="AU30" s="589"/>
      <c r="AV30" s="589"/>
      <c r="AW30" s="589"/>
      <c r="AX30" s="590"/>
      <c r="AY30" s="14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</row>
    <row r="31" spans="2:94" s="16" customFormat="1" ht="13.5" customHeight="1" thickTop="1" x14ac:dyDescent="0.15">
      <c r="B31" s="535" t="s">
        <v>1057</v>
      </c>
      <c r="C31" s="536"/>
      <c r="D31" s="536"/>
      <c r="E31" s="536"/>
      <c r="F31" s="536"/>
      <c r="G31" s="536"/>
      <c r="H31" s="633"/>
      <c r="I31" s="634"/>
      <c r="J31" s="634"/>
      <c r="K31" s="634"/>
      <c r="L31" s="634"/>
      <c r="M31" s="634"/>
      <c r="N31" s="634"/>
      <c r="O31" s="634"/>
      <c r="P31" s="634"/>
      <c r="Q31" s="634"/>
      <c r="R31" s="634"/>
      <c r="S31" s="634"/>
      <c r="T31" s="634"/>
      <c r="U31" s="634"/>
      <c r="V31" s="634"/>
      <c r="W31" s="23"/>
      <c r="X31" s="23"/>
      <c r="Y31" s="21"/>
      <c r="Z31" s="14"/>
      <c r="AA31" s="14"/>
      <c r="AB31" s="14"/>
      <c r="AC31" s="637" t="s">
        <v>1063</v>
      </c>
      <c r="AD31" s="638"/>
      <c r="AE31" s="638"/>
      <c r="AF31" s="639"/>
      <c r="AG31" s="643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6"/>
      <c r="AW31" s="616"/>
      <c r="AX31" s="617"/>
      <c r="AY31" s="14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</row>
    <row r="32" spans="2:94" s="16" customFormat="1" ht="13.5" customHeight="1" x14ac:dyDescent="0.15">
      <c r="B32" s="631"/>
      <c r="C32" s="632"/>
      <c r="D32" s="632"/>
      <c r="E32" s="632"/>
      <c r="F32" s="632"/>
      <c r="G32" s="632"/>
      <c r="H32" s="635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89"/>
      <c r="X32" s="89" t="s">
        <v>2</v>
      </c>
      <c r="Y32" s="90"/>
      <c r="Z32" s="14"/>
      <c r="AA32" s="14"/>
      <c r="AB32" s="14"/>
      <c r="AC32" s="640"/>
      <c r="AD32" s="641"/>
      <c r="AE32" s="641"/>
      <c r="AF32" s="642"/>
      <c r="AG32" s="644"/>
      <c r="AH32" s="644"/>
      <c r="AI32" s="644"/>
      <c r="AJ32" s="644"/>
      <c r="AK32" s="644"/>
      <c r="AL32" s="644"/>
      <c r="AM32" s="644"/>
      <c r="AN32" s="644"/>
      <c r="AO32" s="644"/>
      <c r="AP32" s="644"/>
      <c r="AQ32" s="644"/>
      <c r="AR32" s="644"/>
      <c r="AS32" s="644"/>
      <c r="AT32" s="644"/>
      <c r="AU32" s="644"/>
      <c r="AV32" s="644"/>
      <c r="AW32" s="644"/>
      <c r="AX32" s="645"/>
      <c r="AY32" s="14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</row>
    <row r="33" spans="1:94" s="16" customFormat="1" ht="13.5" customHeight="1" x14ac:dyDescent="0.15">
      <c r="P33" s="24"/>
      <c r="Q33" s="25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</row>
    <row r="34" spans="1:94" s="16" customFormat="1" ht="13.5" customHeight="1" x14ac:dyDescent="0.15">
      <c r="B34" s="27"/>
      <c r="C34" s="27"/>
      <c r="D34" s="27"/>
      <c r="E34" s="27"/>
      <c r="F34" s="27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2"/>
      <c r="S34" s="22"/>
      <c r="T34" s="22"/>
      <c r="W34" s="26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</row>
    <row r="35" spans="1:94" s="16" customFormat="1" ht="13.5" customHeight="1" x14ac:dyDescent="0.15">
      <c r="B35" s="532" t="s">
        <v>958</v>
      </c>
      <c r="C35" s="533"/>
      <c r="D35" s="533"/>
      <c r="E35" s="533"/>
      <c r="F35" s="533"/>
      <c r="G35" s="534"/>
      <c r="H35" s="647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9"/>
      <c r="Z35" s="14"/>
      <c r="AA35" s="14"/>
      <c r="AB35" s="14"/>
      <c r="AC35" s="653" t="s">
        <v>1064</v>
      </c>
      <c r="AD35" s="654"/>
      <c r="AE35" s="654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30"/>
      <c r="AY35" s="14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</row>
    <row r="36" spans="1:94" s="16" customFormat="1" ht="13.5" customHeight="1" x14ac:dyDescent="0.15">
      <c r="B36" s="607"/>
      <c r="C36" s="608"/>
      <c r="D36" s="608"/>
      <c r="E36" s="608"/>
      <c r="F36" s="608"/>
      <c r="G36" s="646"/>
      <c r="H36" s="650"/>
      <c r="I36" s="651"/>
      <c r="J36" s="651"/>
      <c r="K36" s="651"/>
      <c r="L36" s="651"/>
      <c r="M36" s="651"/>
      <c r="N36" s="651"/>
      <c r="O36" s="651"/>
      <c r="P36" s="651"/>
      <c r="Q36" s="651"/>
      <c r="R36" s="651"/>
      <c r="S36" s="651"/>
      <c r="T36" s="651"/>
      <c r="U36" s="651"/>
      <c r="V36" s="651"/>
      <c r="W36" s="651"/>
      <c r="X36" s="651"/>
      <c r="Y36" s="652"/>
      <c r="Z36" s="14"/>
      <c r="AA36" s="14"/>
      <c r="AB36" s="14"/>
      <c r="AC36" s="655"/>
      <c r="AD36" s="656"/>
      <c r="AE36" s="656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2"/>
      <c r="AY36" s="14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</row>
    <row r="37" spans="1:94" s="16" customFormat="1" ht="13.5" customHeight="1" x14ac:dyDescent="0.15">
      <c r="B37" s="618" t="s">
        <v>1065</v>
      </c>
      <c r="C37" s="619"/>
      <c r="D37" s="619"/>
      <c r="E37" s="619"/>
      <c r="F37" s="619"/>
      <c r="G37" s="657"/>
      <c r="H37" s="658"/>
      <c r="I37" s="659"/>
      <c r="J37" s="659"/>
      <c r="K37" s="659"/>
      <c r="L37" s="659"/>
      <c r="M37" s="659"/>
      <c r="N37" s="659"/>
      <c r="O37" s="662" t="s">
        <v>1058</v>
      </c>
      <c r="P37" s="662"/>
      <c r="Q37" s="664"/>
      <c r="R37" s="664"/>
      <c r="S37" s="664"/>
      <c r="T37" s="664"/>
      <c r="U37" s="664"/>
      <c r="V37" s="664"/>
      <c r="W37" s="664"/>
      <c r="X37" s="664"/>
      <c r="Y37" s="665"/>
      <c r="Z37" s="14"/>
      <c r="AA37" s="14"/>
      <c r="AB37" s="14"/>
      <c r="AC37" s="33"/>
      <c r="AD37" s="34" t="s">
        <v>955</v>
      </c>
      <c r="AE37" s="34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2"/>
      <c r="AY37" s="14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</row>
    <row r="38" spans="1:94" s="16" customFormat="1" ht="13.5" customHeight="1" x14ac:dyDescent="0.15">
      <c r="B38" s="535"/>
      <c r="C38" s="536"/>
      <c r="D38" s="536"/>
      <c r="E38" s="536"/>
      <c r="F38" s="536"/>
      <c r="G38" s="537"/>
      <c r="H38" s="660"/>
      <c r="I38" s="661"/>
      <c r="J38" s="661"/>
      <c r="K38" s="661"/>
      <c r="L38" s="661"/>
      <c r="M38" s="661"/>
      <c r="N38" s="661"/>
      <c r="O38" s="663"/>
      <c r="P38" s="663"/>
      <c r="Q38" s="666"/>
      <c r="R38" s="666"/>
      <c r="S38" s="666"/>
      <c r="T38" s="666"/>
      <c r="U38" s="666"/>
      <c r="V38" s="666"/>
      <c r="W38" s="666"/>
      <c r="X38" s="666"/>
      <c r="Y38" s="667"/>
      <c r="Z38" s="14"/>
      <c r="AA38" s="14"/>
      <c r="AB38" s="14"/>
      <c r="AC38" s="33"/>
      <c r="AD38" s="34" t="s">
        <v>1066</v>
      </c>
      <c r="AE38" s="34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2"/>
      <c r="AY38" s="14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</row>
    <row r="39" spans="1:94" s="16" customFormat="1" ht="13.5" customHeight="1" x14ac:dyDescent="0.15">
      <c r="B39" s="618"/>
      <c r="C39" s="619"/>
      <c r="D39" s="619"/>
      <c r="E39" s="619"/>
      <c r="F39" s="619"/>
      <c r="G39" s="657"/>
      <c r="H39" s="669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7"/>
      <c r="Z39" s="14"/>
      <c r="AA39" s="14"/>
      <c r="AB39" s="14"/>
      <c r="AC39" s="33"/>
      <c r="AD39" s="34"/>
      <c r="AE39" s="34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2"/>
      <c r="AY39" s="14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</row>
    <row r="40" spans="1:94" s="16" customFormat="1" ht="13.5" customHeight="1" x14ac:dyDescent="0.15">
      <c r="B40" s="631"/>
      <c r="C40" s="632"/>
      <c r="D40" s="632"/>
      <c r="E40" s="632"/>
      <c r="F40" s="632"/>
      <c r="G40" s="668"/>
      <c r="H40" s="670"/>
      <c r="I40" s="644"/>
      <c r="J40" s="644"/>
      <c r="K40" s="644"/>
      <c r="L40" s="644"/>
      <c r="M40" s="644"/>
      <c r="N40" s="644"/>
      <c r="O40" s="644"/>
      <c r="P40" s="644"/>
      <c r="Q40" s="644"/>
      <c r="R40" s="644"/>
      <c r="S40" s="644"/>
      <c r="T40" s="644"/>
      <c r="U40" s="644"/>
      <c r="V40" s="644"/>
      <c r="W40" s="644"/>
      <c r="X40" s="644"/>
      <c r="Y40" s="645"/>
      <c r="Z40" s="14"/>
      <c r="AA40" s="14"/>
      <c r="AB40" s="14"/>
      <c r="AC40" s="33"/>
      <c r="AD40" s="34" t="s">
        <v>956</v>
      </c>
      <c r="AE40" s="34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2"/>
      <c r="AY40" s="14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</row>
    <row r="41" spans="1:94" s="16" customFormat="1" ht="13.5" customHeight="1" x14ac:dyDescent="0.15">
      <c r="B41" s="35"/>
      <c r="C41" s="35"/>
      <c r="D41" s="35"/>
      <c r="E41" s="35"/>
      <c r="F41" s="35"/>
      <c r="G41" s="35"/>
      <c r="H41" s="36"/>
      <c r="I41" s="36"/>
      <c r="J41" s="37"/>
      <c r="K41" s="38"/>
      <c r="L41" s="37"/>
      <c r="M41" s="38"/>
      <c r="N41" s="37"/>
      <c r="O41" s="37"/>
      <c r="P41" s="36"/>
      <c r="Q41" s="36"/>
      <c r="R41" s="36"/>
      <c r="S41" s="37"/>
      <c r="T41" s="38"/>
      <c r="U41" s="38"/>
      <c r="V41" s="37"/>
      <c r="W41" s="38"/>
      <c r="X41" s="37"/>
      <c r="Y41" s="37"/>
      <c r="Z41" s="14"/>
      <c r="AA41" s="14"/>
      <c r="AB41" s="14"/>
      <c r="AC41" s="33"/>
      <c r="AD41" s="34"/>
      <c r="AE41" s="34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2"/>
      <c r="AY41" s="14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</row>
    <row r="42" spans="1:94" s="16" customFormat="1" ht="13.5" customHeight="1" x14ac:dyDescent="0.15">
      <c r="B42" s="532" t="s">
        <v>895</v>
      </c>
      <c r="C42" s="533"/>
      <c r="D42" s="533"/>
      <c r="E42" s="533"/>
      <c r="F42" s="533"/>
      <c r="G42" s="534"/>
      <c r="H42" s="671" t="s">
        <v>953</v>
      </c>
      <c r="I42" s="672"/>
      <c r="J42" s="672"/>
      <c r="K42" s="672"/>
      <c r="L42" s="672"/>
      <c r="M42" s="672"/>
      <c r="N42" s="672"/>
      <c r="O42" s="672"/>
      <c r="P42" s="672"/>
      <c r="Q42" s="672"/>
      <c r="R42" s="672"/>
      <c r="S42" s="672"/>
      <c r="T42" s="672"/>
      <c r="U42" s="672"/>
      <c r="V42" s="672"/>
      <c r="W42" s="672"/>
      <c r="X42" s="672"/>
      <c r="Y42" s="673"/>
      <c r="Z42" s="14"/>
      <c r="AA42" s="14"/>
      <c r="AB42" s="14"/>
      <c r="AC42" s="158"/>
      <c r="AD42" s="159" t="s">
        <v>954</v>
      </c>
      <c r="AE42" s="160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677" t="s">
        <v>960</v>
      </c>
      <c r="AW42" s="677"/>
      <c r="AX42" s="678"/>
      <c r="AY42" s="14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</row>
    <row r="43" spans="1:94" s="16" customFormat="1" ht="13.5" customHeight="1" x14ac:dyDescent="0.15">
      <c r="B43" s="535"/>
      <c r="C43" s="536"/>
      <c r="D43" s="536"/>
      <c r="E43" s="536"/>
      <c r="F43" s="536"/>
      <c r="G43" s="537"/>
      <c r="H43" s="674"/>
      <c r="I43" s="675"/>
      <c r="J43" s="675"/>
      <c r="K43" s="675"/>
      <c r="L43" s="675"/>
      <c r="M43" s="675"/>
      <c r="N43" s="675"/>
      <c r="O43" s="675"/>
      <c r="P43" s="675"/>
      <c r="Q43" s="675"/>
      <c r="R43" s="675"/>
      <c r="S43" s="675"/>
      <c r="T43" s="675"/>
      <c r="U43" s="675"/>
      <c r="V43" s="675"/>
      <c r="W43" s="675"/>
      <c r="X43" s="675"/>
      <c r="Y43" s="676"/>
      <c r="Z43" s="14"/>
      <c r="AA43" s="14"/>
      <c r="AB43" s="14"/>
      <c r="AC43" s="33"/>
      <c r="AD43" s="34"/>
      <c r="AE43" s="34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149"/>
      <c r="AW43" s="150"/>
      <c r="AX43" s="151"/>
      <c r="AY43" s="14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</row>
    <row r="44" spans="1:94" s="16" customFormat="1" ht="13.5" customHeight="1" x14ac:dyDescent="0.15">
      <c r="B44" s="535"/>
      <c r="C44" s="536"/>
      <c r="D44" s="536"/>
      <c r="E44" s="536"/>
      <c r="F44" s="536"/>
      <c r="G44" s="537"/>
      <c r="H44" s="679" t="s">
        <v>1067</v>
      </c>
      <c r="I44" s="680"/>
      <c r="J44" s="680"/>
      <c r="K44" s="680"/>
      <c r="L44" s="680"/>
      <c r="M44" s="683">
        <v>1</v>
      </c>
      <c r="N44" s="683"/>
      <c r="O44" s="662"/>
      <c r="P44" s="662"/>
      <c r="Q44" s="683"/>
      <c r="R44" s="662"/>
      <c r="S44" s="662"/>
      <c r="T44" s="685"/>
      <c r="U44" s="685"/>
      <c r="V44" s="685"/>
      <c r="W44" s="662"/>
      <c r="X44" s="680"/>
      <c r="Y44" s="164"/>
      <c r="Z44" s="14"/>
      <c r="AA44" s="14"/>
      <c r="AB44" s="14"/>
      <c r="AC44" s="687" t="s">
        <v>952</v>
      </c>
      <c r="AD44" s="688"/>
      <c r="AE44" s="688"/>
      <c r="AF44" s="689"/>
      <c r="AG44" s="152"/>
      <c r="AH44" s="693" t="s">
        <v>1059</v>
      </c>
      <c r="AI44" s="153"/>
      <c r="AJ44" s="693" t="s">
        <v>1059</v>
      </c>
      <c r="AK44" s="695"/>
      <c r="AL44" s="154"/>
      <c r="AM44" s="687" t="s">
        <v>0</v>
      </c>
      <c r="AN44" s="688"/>
      <c r="AO44" s="688"/>
      <c r="AP44" s="689"/>
      <c r="AQ44" s="153"/>
      <c r="AR44" s="144"/>
      <c r="AS44" s="144"/>
      <c r="AT44" s="144"/>
      <c r="AU44" s="156"/>
      <c r="AV44" s="148"/>
      <c r="AW44" s="148"/>
      <c r="AX44" s="145"/>
      <c r="AY44" s="14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</row>
    <row r="45" spans="1:94" s="16" customFormat="1" ht="13.5" customHeight="1" x14ac:dyDescent="0.15">
      <c r="B45" s="631"/>
      <c r="C45" s="632"/>
      <c r="D45" s="632"/>
      <c r="E45" s="632"/>
      <c r="F45" s="632"/>
      <c r="G45" s="668"/>
      <c r="H45" s="681"/>
      <c r="I45" s="682"/>
      <c r="J45" s="682"/>
      <c r="K45" s="682"/>
      <c r="L45" s="682"/>
      <c r="M45" s="684"/>
      <c r="N45" s="684"/>
      <c r="O45" s="682"/>
      <c r="P45" s="682"/>
      <c r="Q45" s="682"/>
      <c r="R45" s="682"/>
      <c r="S45" s="682"/>
      <c r="T45" s="686"/>
      <c r="U45" s="686"/>
      <c r="V45" s="686"/>
      <c r="W45" s="682"/>
      <c r="X45" s="682"/>
      <c r="Y45" s="165"/>
      <c r="Z45" s="14"/>
      <c r="AA45" s="14"/>
      <c r="AB45" s="14"/>
      <c r="AC45" s="690"/>
      <c r="AD45" s="691"/>
      <c r="AE45" s="691"/>
      <c r="AF45" s="692"/>
      <c r="AG45" s="40"/>
      <c r="AH45" s="694"/>
      <c r="AI45" s="40"/>
      <c r="AJ45" s="694"/>
      <c r="AK45" s="696"/>
      <c r="AL45" s="155"/>
      <c r="AM45" s="690"/>
      <c r="AN45" s="691"/>
      <c r="AO45" s="691"/>
      <c r="AP45" s="692"/>
      <c r="AQ45" s="40"/>
      <c r="AR45" s="146"/>
      <c r="AS45" s="146"/>
      <c r="AT45" s="146"/>
      <c r="AU45" s="157"/>
      <c r="AV45" s="146"/>
      <c r="AW45" s="146"/>
      <c r="AX45" s="147"/>
      <c r="AY45" s="14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</row>
    <row r="46" spans="1:94" s="16" customFormat="1" ht="13.5" customHeight="1" x14ac:dyDescent="0.15">
      <c r="A46" s="41"/>
      <c r="Z46" s="14"/>
      <c r="AA46" s="14"/>
      <c r="AB46" s="14"/>
      <c r="AY46" s="14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</row>
    <row r="47" spans="1:94" s="41" customFormat="1" ht="13.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</row>
    <row r="48" spans="1:94" s="41" customFormat="1" ht="13.5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</row>
    <row r="49" spans="1:94" s="41" customFormat="1" ht="13.5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</row>
    <row r="50" spans="1:94" s="41" customFormat="1" ht="13.5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</row>
    <row r="51" spans="1:94" s="41" customFormat="1" ht="13.5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</row>
    <row r="52" spans="1:94" s="41" customFormat="1" ht="13.5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</row>
    <row r="53" spans="1:94" s="41" customFormat="1" ht="13.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</row>
    <row r="54" spans="1:94" s="41" customFormat="1" ht="13.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</row>
    <row r="55" spans="1:94" s="41" customFormat="1" ht="13.5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</row>
    <row r="56" spans="1:94" s="41" customFormat="1" ht="13.5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</row>
    <row r="57" spans="1:94" s="41" customFormat="1" ht="13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</row>
    <row r="58" spans="1:94" s="41" customFormat="1" ht="13.5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</row>
    <row r="59" spans="1:94" s="41" customFormat="1" ht="13.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</row>
    <row r="60" spans="1:94" s="41" customFormat="1" ht="13.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</row>
    <row r="61" spans="1:94" s="41" customFormat="1" ht="13.5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</row>
    <row r="62" spans="1:94" s="41" customFormat="1" ht="13.5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</row>
    <row r="63" spans="1:94" s="41" customFormat="1" ht="13.5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</row>
    <row r="64" spans="1:94" s="41" customFormat="1" ht="13.5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</row>
    <row r="65" spans="1:94" s="41" customFormat="1" ht="13.5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</row>
    <row r="66" spans="1:94" s="41" customFormat="1" ht="13.5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</row>
    <row r="67" spans="1:94" s="41" customFormat="1" ht="13.5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</row>
    <row r="68" spans="1:94" s="41" customFormat="1" ht="13.5" customHeight="1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</row>
    <row r="69" spans="1:94" s="41" customFormat="1" ht="13.5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</row>
    <row r="70" spans="1:94" s="41" customFormat="1" ht="13.5" customHeight="1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</row>
    <row r="71" spans="1:94" s="41" customFormat="1" ht="13.5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</row>
    <row r="72" spans="1:94" s="41" customFormat="1" ht="13.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</row>
    <row r="73" spans="1:94" s="41" customFormat="1" ht="13.5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</row>
    <row r="74" spans="1:94" s="41" customFormat="1" ht="13.5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</row>
    <row r="75" spans="1:94" s="41" customFormat="1" ht="13.5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</row>
    <row r="76" spans="1:94" s="41" customFormat="1" ht="13.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</row>
    <row r="77" spans="1:94" s="41" customFormat="1" ht="13.5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</row>
    <row r="78" spans="1:94" s="41" customFormat="1" ht="13.5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</row>
    <row r="79" spans="1:94" s="41" customFormat="1" ht="13.5" customHeight="1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</row>
    <row r="80" spans="1:94" s="41" customFormat="1" ht="13.5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</row>
    <row r="81" spans="1:94" s="41" customFormat="1" ht="13.5" customHeight="1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</row>
    <row r="82" spans="1:94" s="41" customFormat="1" ht="13.5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</row>
    <row r="83" spans="1:94" s="41" customFormat="1" ht="13.5" customHeight="1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</row>
    <row r="84" spans="1:94" s="41" customFormat="1" ht="13.5" customHeight="1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</row>
    <row r="85" spans="1:94" s="41" customFormat="1" ht="13.5" customHeight="1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</row>
    <row r="86" spans="1:94" s="41" customFormat="1" ht="13.5" customHeight="1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</row>
    <row r="87" spans="1:94" s="41" customFormat="1" ht="13.5" customHeight="1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</row>
    <row r="88" spans="1:94" s="41" customFormat="1" ht="13.5" customHeight="1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</row>
    <row r="89" spans="1:94" s="41" customFormat="1" ht="13.5" customHeight="1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</row>
    <row r="90" spans="1:94" s="41" customFormat="1" ht="13.5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</row>
    <row r="91" spans="1:94" s="41" customFormat="1" ht="13.5" customHeight="1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</row>
    <row r="92" spans="1:94" s="41" customFormat="1" ht="13.5" customHeight="1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</row>
    <row r="93" spans="1:94" s="41" customFormat="1" ht="13.5" customHeight="1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</row>
    <row r="94" spans="1:94" s="41" customFormat="1" ht="13.5" customHeight="1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</row>
    <row r="95" spans="1:94" s="41" customFormat="1" ht="13.5" customHeight="1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</row>
    <row r="96" spans="1:94" s="41" customFormat="1" ht="13.5" customHeight="1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</row>
    <row r="97" spans="1:94" s="41" customFormat="1" ht="13.5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</row>
    <row r="98" spans="1:94" s="41" customFormat="1" ht="13.5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</row>
    <row r="99" spans="1:94" s="41" customFormat="1" ht="13.5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</row>
    <row r="100" spans="1:94" s="41" customFormat="1" ht="13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</row>
    <row r="101" spans="1:94" s="41" customFormat="1" ht="13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</row>
    <row r="102" spans="1:94" s="41" customFormat="1" ht="13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</row>
    <row r="103" spans="1:94" s="41" customFormat="1" ht="13.5" customHeight="1" x14ac:dyDescent="0.15">
      <c r="A103" s="15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</row>
    <row r="104" spans="1:94" s="41" customFormat="1" ht="13.5" customHeight="1" x14ac:dyDescent="0.15">
      <c r="A104" s="15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</row>
    <row r="105" spans="1:94" s="41" customFormat="1" ht="13.5" customHeight="1" x14ac:dyDescent="0.15">
      <c r="A105" s="15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</row>
    <row r="106" spans="1:94" s="41" customFormat="1" ht="13.5" customHeight="1" x14ac:dyDescent="0.15">
      <c r="A106" s="15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</row>
    <row r="107" spans="1:94" s="41" customFormat="1" ht="13.5" customHeight="1" x14ac:dyDescent="0.15">
      <c r="A107" s="15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</row>
    <row r="108" spans="1:94" s="41" customFormat="1" ht="13.5" customHeight="1" x14ac:dyDescent="0.15">
      <c r="A108" s="15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</row>
    <row r="109" spans="1:94" s="41" customFormat="1" ht="13.5" customHeight="1" x14ac:dyDescent="0.15">
      <c r="A109" s="15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</row>
    <row r="110" spans="1:94" s="41" customFormat="1" ht="13.5" customHeight="1" x14ac:dyDescent="0.15">
      <c r="A110" s="15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</row>
    <row r="111" spans="1:94" s="41" customFormat="1" ht="13.5" customHeight="1" x14ac:dyDescent="0.15">
      <c r="A111" s="15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</row>
    <row r="112" spans="1:94" s="41" customFormat="1" ht="13.5" customHeight="1" x14ac:dyDescent="0.15">
      <c r="A112" s="15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</row>
    <row r="113" spans="1:94" s="41" customFormat="1" ht="13.5" customHeight="1" x14ac:dyDescent="0.15">
      <c r="A113" s="15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</row>
    <row r="114" spans="1:94" s="41" customFormat="1" ht="13.5" customHeight="1" x14ac:dyDescent="0.15">
      <c r="A114" s="15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</row>
    <row r="115" spans="1:94" s="41" customFormat="1" ht="13.5" customHeight="1" x14ac:dyDescent="0.15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94" ht="13.5" customHeight="1" x14ac:dyDescent="0.15">
      <c r="Z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</row>
  </sheetData>
  <sheetProtection selectLockedCells="1"/>
  <mergeCells count="63">
    <mergeCell ref="B42:G45"/>
    <mergeCell ref="H42:Y43"/>
    <mergeCell ref="AV42:AX42"/>
    <mergeCell ref="H44:L45"/>
    <mergeCell ref="M44:N45"/>
    <mergeCell ref="O44:P45"/>
    <mergeCell ref="Q44:S45"/>
    <mergeCell ref="T44:V45"/>
    <mergeCell ref="W44:W45"/>
    <mergeCell ref="X44:X45"/>
    <mergeCell ref="AC44:AF45"/>
    <mergeCell ref="AH44:AH45"/>
    <mergeCell ref="AJ44:AJ45"/>
    <mergeCell ref="AK44:AK45"/>
    <mergeCell ref="AM44:AP45"/>
    <mergeCell ref="B37:G38"/>
    <mergeCell ref="H37:N38"/>
    <mergeCell ref="O37:P38"/>
    <mergeCell ref="Q37:Y38"/>
    <mergeCell ref="B39:G40"/>
    <mergeCell ref="H39:Y40"/>
    <mergeCell ref="B31:G32"/>
    <mergeCell ref="H31:V32"/>
    <mergeCell ref="AC31:AF32"/>
    <mergeCell ref="AG31:AX32"/>
    <mergeCell ref="B35:G36"/>
    <mergeCell ref="H35:Y36"/>
    <mergeCell ref="AC35:AE36"/>
    <mergeCell ref="AR29:AX30"/>
    <mergeCell ref="B25:Y26"/>
    <mergeCell ref="AC25:AF26"/>
    <mergeCell ref="AG25:AX26"/>
    <mergeCell ref="B27:G28"/>
    <mergeCell ref="H27:V28"/>
    <mergeCell ref="AC27:AF28"/>
    <mergeCell ref="AG27:AX28"/>
    <mergeCell ref="B29:G30"/>
    <mergeCell ref="H29:V30"/>
    <mergeCell ref="AC29:AF30"/>
    <mergeCell ref="AG29:AM30"/>
    <mergeCell ref="AN29:AQ30"/>
    <mergeCell ref="B12:V13"/>
    <mergeCell ref="W12:Y13"/>
    <mergeCell ref="AC12:AE13"/>
    <mergeCell ref="AF12:AX13"/>
    <mergeCell ref="AF14:AX15"/>
    <mergeCell ref="AC16:AE17"/>
    <mergeCell ref="AF16:AX17"/>
    <mergeCell ref="B17:G22"/>
    <mergeCell ref="H17:Y18"/>
    <mergeCell ref="AF18:AX19"/>
    <mergeCell ref="H19:Y20"/>
    <mergeCell ref="AC20:AE21"/>
    <mergeCell ref="AW20:AW21"/>
    <mergeCell ref="H21:Y22"/>
    <mergeCell ref="AF22:AX22"/>
    <mergeCell ref="AF20:AV21"/>
    <mergeCell ref="B11:Y11"/>
    <mergeCell ref="AR3:AS3"/>
    <mergeCell ref="B4:AX5"/>
    <mergeCell ref="F6:S7"/>
    <mergeCell ref="AC9:AF10"/>
    <mergeCell ref="AG9:AM10"/>
  </mergeCells>
  <phoneticPr fontId="7"/>
  <dataValidations count="4">
    <dataValidation allowBlank="1" showInputMessage="1" sqref="Q44"/>
    <dataValidation type="list" allowBlank="1" showInputMessage="1" sqref="AR3:AS3">
      <formula1>#REF!</formula1>
    </dataValidation>
    <dataValidation type="list" allowBlank="1" showInputMessage="1" sqref="AU3">
      <formula1>#REF!</formula1>
    </dataValidation>
    <dataValidation type="list" allowBlank="1" showInputMessage="1" sqref="AW3">
      <formula1>#REF!</formula1>
    </dataValidation>
  </dataValidations>
  <printOptions horizontalCentered="1"/>
  <pageMargins left="0.19685039370078741" right="0.19685039370078741" top="0.31496062992125984" bottom="0.43307086614173229" header="0.31496062992125984" footer="0.19685039370078741"/>
  <pageSetup paperSize="9" scale="94" fitToHeight="0" orientation="landscape" horizontalDpi="1200" verticalDpi="1200" r:id="rId1"/>
  <headerFooter>
    <oddFooter>&amp;R2020年04月01日改定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CCFFCC"/>
    <pageSetUpPr fitToPage="1"/>
  </sheetPr>
  <dimension ref="A1:AT37"/>
  <sheetViews>
    <sheetView showGridLines="0" tabSelected="1" zoomScale="85" zoomScaleNormal="85" workbookViewId="0">
      <selection activeCell="J17" sqref="J17"/>
    </sheetView>
  </sheetViews>
  <sheetFormatPr defaultColWidth="3" defaultRowHeight="12" customHeight="1" outlineLevelRow="1" x14ac:dyDescent="0.15"/>
  <cols>
    <col min="1" max="1" width="3" style="180"/>
    <col min="2" max="2" width="14.83203125" style="180" customWidth="1"/>
    <col min="3" max="3" width="20.83203125" style="180" customWidth="1"/>
    <col min="4" max="4" width="1" style="180" customWidth="1"/>
    <col min="5" max="5" width="14.83203125" style="180" customWidth="1"/>
    <col min="6" max="6" width="20.83203125" style="180" customWidth="1"/>
    <col min="7" max="7" width="4.83203125" style="180" customWidth="1"/>
    <col min="8" max="8" width="1.83203125" style="180" customWidth="1"/>
    <col min="9" max="9" width="4.83203125" style="180" customWidth="1"/>
    <col min="10" max="10" width="13.83203125" style="180" customWidth="1"/>
    <col min="11" max="11" width="18.83203125" style="180" customWidth="1"/>
    <col min="12" max="12" width="3.33203125" style="180" customWidth="1"/>
    <col min="13" max="13" width="4.83203125" style="180" customWidth="1"/>
    <col min="14" max="14" width="18.83203125" style="180" customWidth="1"/>
    <col min="15" max="15" width="20.83203125" style="180" customWidth="1"/>
    <col min="16" max="16" width="3.33203125" style="180" customWidth="1"/>
    <col min="17" max="17" width="15.83203125" style="180" customWidth="1"/>
    <col min="18" max="18" width="20.83203125" style="180" customWidth="1"/>
    <col min="19" max="19" width="3.33203125" style="180" customWidth="1"/>
    <col min="20" max="16384" width="3" style="180"/>
  </cols>
  <sheetData>
    <row r="1" spans="1:46" s="44" customFormat="1" ht="9.75" customHeight="1" outlineLevel="1" x14ac:dyDescent="0.15">
      <c r="A1" s="112"/>
      <c r="B1" s="46"/>
      <c r="C1" s="46"/>
      <c r="F1" s="47"/>
      <c r="G1" s="47"/>
      <c r="H1" s="47"/>
      <c r="I1" s="47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s="44" customFormat="1" ht="23.25" customHeight="1" outlineLevel="1" x14ac:dyDescent="0.15">
      <c r="A2" s="113"/>
      <c r="B2" s="337" t="s">
        <v>1154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9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s="44" customFormat="1" ht="9.75" customHeight="1" outlineLevel="1" x14ac:dyDescent="0.15">
      <c r="A3" s="113"/>
      <c r="B3" s="46"/>
      <c r="C3" s="46"/>
      <c r="F3" s="47"/>
      <c r="G3" s="47"/>
      <c r="H3" s="47"/>
      <c r="I3" s="47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ht="25.5" x14ac:dyDescent="0.15">
      <c r="B4" s="166"/>
      <c r="C4" s="166"/>
      <c r="D4" s="166"/>
      <c r="E4" s="181"/>
      <c r="F4" s="166"/>
      <c r="G4" s="182"/>
      <c r="H4" s="182"/>
      <c r="K4" s="183" t="s">
        <v>994</v>
      </c>
      <c r="L4" s="182"/>
      <c r="M4" s="182"/>
      <c r="P4" s="166"/>
      <c r="Q4" s="166"/>
      <c r="R4" s="166"/>
      <c r="S4" s="166"/>
      <c r="T4" s="166"/>
    </row>
    <row r="5" spans="1:46" ht="15" customHeight="1" thickBot="1" x14ac:dyDescent="0.2">
      <c r="B5" s="166"/>
      <c r="C5" s="184" t="s">
        <v>1003</v>
      </c>
      <c r="D5" s="184"/>
      <c r="F5" s="166"/>
      <c r="G5" s="182"/>
      <c r="H5" s="182"/>
      <c r="I5" s="182"/>
      <c r="J5" s="182"/>
      <c r="K5" s="182"/>
      <c r="L5" s="182"/>
      <c r="M5" s="182"/>
      <c r="N5" s="182"/>
      <c r="P5" s="185"/>
      <c r="Q5" s="185"/>
      <c r="R5" s="185"/>
      <c r="S5" s="185"/>
      <c r="T5" s="166"/>
    </row>
    <row r="6" spans="1:46" ht="24" customHeight="1" thickTop="1" thickBot="1" x14ac:dyDescent="0.2">
      <c r="B6" s="166"/>
      <c r="C6" s="170" t="s">
        <v>1007</v>
      </c>
      <c r="D6" s="170"/>
      <c r="F6" s="166"/>
      <c r="G6" s="178"/>
      <c r="H6" s="178"/>
      <c r="I6" s="187"/>
      <c r="J6" s="208"/>
      <c r="P6" s="185"/>
      <c r="Q6" s="169" t="s">
        <v>1005</v>
      </c>
      <c r="R6" s="315" t="s">
        <v>1085</v>
      </c>
      <c r="S6" s="316"/>
      <c r="T6" s="166"/>
    </row>
    <row r="7" spans="1:46" ht="12" customHeight="1" thickTop="1" thickBot="1" x14ac:dyDescent="0.2">
      <c r="B7" s="186"/>
      <c r="C7" s="186"/>
      <c r="D7" s="186"/>
      <c r="E7" s="186"/>
      <c r="I7" s="187"/>
      <c r="J7" s="187"/>
      <c r="K7" s="167"/>
    </row>
    <row r="8" spans="1:46" s="187" customFormat="1" ht="24" customHeight="1" thickTop="1" thickBot="1" x14ac:dyDescent="0.2">
      <c r="B8" s="703" t="s">
        <v>1146</v>
      </c>
      <c r="C8" s="703"/>
      <c r="D8" s="704"/>
      <c r="E8" s="705"/>
      <c r="F8" s="705"/>
      <c r="G8" s="706"/>
      <c r="I8" s="189"/>
      <c r="J8" s="168" t="s">
        <v>961</v>
      </c>
      <c r="K8" s="353"/>
      <c r="L8" s="354"/>
      <c r="M8" s="354"/>
      <c r="N8" s="354"/>
      <c r="O8" s="354"/>
      <c r="P8" s="354"/>
      <c r="Q8" s="354"/>
      <c r="R8" s="354"/>
      <c r="S8" s="355"/>
      <c r="T8" s="188"/>
    </row>
    <row r="9" spans="1:46" ht="9" customHeight="1" thickTop="1" x14ac:dyDescent="0.15">
      <c r="B9" s="189"/>
      <c r="C9" s="189"/>
      <c r="D9" s="189"/>
    </row>
    <row r="10" spans="1:46" ht="18" customHeight="1" thickBot="1" x14ac:dyDescent="0.2">
      <c r="B10" s="227" t="s">
        <v>1006</v>
      </c>
      <c r="C10" s="190"/>
      <c r="D10" s="190"/>
      <c r="E10" s="190"/>
      <c r="F10" s="190"/>
      <c r="G10" s="190"/>
      <c r="H10" s="190"/>
      <c r="K10" s="191"/>
      <c r="L10" s="187"/>
      <c r="M10" s="192"/>
      <c r="N10" s="192"/>
      <c r="P10" s="237" t="s">
        <v>1014</v>
      </c>
    </row>
    <row r="11" spans="1:46" ht="27" customHeight="1" thickTop="1" thickBot="1" x14ac:dyDescent="0.2">
      <c r="B11" s="342" t="s">
        <v>992</v>
      </c>
      <c r="C11" s="343"/>
      <c r="D11" s="194"/>
      <c r="E11" s="359" t="s">
        <v>951</v>
      </c>
      <c r="F11" s="360"/>
      <c r="G11" s="361"/>
      <c r="H11" s="189"/>
      <c r="K11" s="191"/>
      <c r="L11" s="187"/>
      <c r="M11" s="192"/>
      <c r="N11" s="707" t="s">
        <v>1153</v>
      </c>
      <c r="P11" s="168" t="s">
        <v>1004</v>
      </c>
      <c r="Q11" s="356"/>
      <c r="R11" s="357">
        <f>O17+R17</f>
        <v>0</v>
      </c>
      <c r="S11" s="384" t="s">
        <v>2</v>
      </c>
    </row>
    <row r="12" spans="1:46" ht="4.5" customHeight="1" thickTop="1" thickBot="1" x14ac:dyDescent="0.2">
      <c r="B12" s="340"/>
      <c r="C12" s="341"/>
      <c r="D12" s="194"/>
      <c r="E12" s="195"/>
      <c r="F12" s="219"/>
      <c r="G12" s="189"/>
      <c r="H12" s="189"/>
      <c r="J12" s="195"/>
      <c r="K12" s="196"/>
      <c r="L12" s="193"/>
      <c r="M12" s="193"/>
      <c r="N12" s="708"/>
      <c r="O12" s="195"/>
      <c r="P12" s="197"/>
      <c r="Q12" s="197"/>
      <c r="R12" s="198"/>
      <c r="S12" s="179"/>
    </row>
    <row r="13" spans="1:46" ht="24" customHeight="1" thickTop="1" thickBot="1" x14ac:dyDescent="0.2">
      <c r="B13" s="286" t="s">
        <v>1029</v>
      </c>
      <c r="C13" s="317"/>
      <c r="D13" s="318"/>
      <c r="E13" s="318"/>
      <c r="F13" s="318"/>
      <c r="G13" s="319"/>
      <c r="H13" s="189"/>
      <c r="J13" s="187"/>
      <c r="K13" s="199"/>
      <c r="L13" s="200" t="s">
        <v>984</v>
      </c>
      <c r="M13" s="199"/>
      <c r="N13" s="697" t="s">
        <v>1152</v>
      </c>
      <c r="O13" s="698"/>
      <c r="P13" s="698"/>
      <c r="Q13" s="698" t="s">
        <v>1150</v>
      </c>
      <c r="R13" s="698"/>
      <c r="S13" s="699"/>
    </row>
    <row r="14" spans="1:46" ht="24" customHeight="1" thickTop="1" x14ac:dyDescent="0.15">
      <c r="A14" s="187"/>
      <c r="B14" s="287"/>
      <c r="C14" s="317"/>
      <c r="D14" s="320"/>
      <c r="E14" s="320"/>
      <c r="F14" s="320"/>
      <c r="G14" s="321"/>
      <c r="H14" s="189"/>
      <c r="J14" s="362" t="s">
        <v>3</v>
      </c>
      <c r="K14" s="364"/>
      <c r="L14" s="365" t="s">
        <v>2</v>
      </c>
      <c r="M14" s="201"/>
      <c r="N14" s="213" t="s">
        <v>990</v>
      </c>
      <c r="O14" s="332"/>
      <c r="P14" s="176" t="s">
        <v>2</v>
      </c>
      <c r="Q14" s="220" t="s">
        <v>991</v>
      </c>
      <c r="R14" s="332">
        <f>ROUNDDOWN(O14*0.1,0)</f>
        <v>0</v>
      </c>
      <c r="S14" s="210" t="s">
        <v>2</v>
      </c>
    </row>
    <row r="15" spans="1:46" ht="24" customHeight="1" x14ac:dyDescent="0.15">
      <c r="A15" s="187"/>
      <c r="B15" s="288"/>
      <c r="C15" s="317"/>
      <c r="D15" s="320"/>
      <c r="E15" s="320"/>
      <c r="F15" s="322"/>
      <c r="G15" s="321"/>
      <c r="H15" s="189"/>
      <c r="J15" s="363" t="s">
        <v>985</v>
      </c>
      <c r="K15" s="366"/>
      <c r="L15" s="367" t="s">
        <v>2</v>
      </c>
      <c r="M15" s="201"/>
      <c r="N15" s="211" t="s">
        <v>989</v>
      </c>
      <c r="O15" s="349"/>
      <c r="P15" s="209" t="s">
        <v>2</v>
      </c>
      <c r="Q15" s="172" t="s">
        <v>986</v>
      </c>
      <c r="R15" s="350">
        <v>0</v>
      </c>
      <c r="S15" s="212" t="s">
        <v>2</v>
      </c>
    </row>
    <row r="16" spans="1:46" ht="24" customHeight="1" x14ac:dyDescent="0.15">
      <c r="B16" s="289"/>
      <c r="C16" s="323"/>
      <c r="D16" s="317"/>
      <c r="E16" s="320"/>
      <c r="F16" s="324"/>
      <c r="G16" s="325"/>
      <c r="H16" s="248"/>
      <c r="J16" s="363" t="s">
        <v>1</v>
      </c>
      <c r="K16" s="368">
        <f>$R$11</f>
        <v>0</v>
      </c>
      <c r="L16" s="369" t="s">
        <v>2</v>
      </c>
      <c r="M16" s="201"/>
      <c r="N16" s="213" t="s">
        <v>974</v>
      </c>
      <c r="O16" s="351"/>
      <c r="P16" s="177" t="s">
        <v>2</v>
      </c>
      <c r="Q16" s="171" t="s">
        <v>975</v>
      </c>
      <c r="R16" s="352">
        <f>ROUNDDOWN(O16*0.08,0)</f>
        <v>0</v>
      </c>
      <c r="S16" s="214" t="s">
        <v>2</v>
      </c>
    </row>
    <row r="17" spans="1:25" ht="24" customHeight="1" thickBot="1" x14ac:dyDescent="0.2">
      <c r="B17" s="290"/>
      <c r="C17" s="326"/>
      <c r="D17" s="327"/>
      <c r="E17" s="328"/>
      <c r="F17" s="329"/>
      <c r="G17" s="330" t="s">
        <v>982</v>
      </c>
      <c r="H17" s="202"/>
      <c r="J17" s="363" t="s">
        <v>4</v>
      </c>
      <c r="K17" s="370">
        <f>SUM(K15:K16)</f>
        <v>0</v>
      </c>
      <c r="L17" s="371" t="s">
        <v>2</v>
      </c>
      <c r="M17" s="201"/>
      <c r="N17" s="215" t="s">
        <v>981</v>
      </c>
      <c r="O17" s="333">
        <f>SUM(O14:O16)</f>
        <v>0</v>
      </c>
      <c r="P17" s="216" t="s">
        <v>2</v>
      </c>
      <c r="Q17" s="217" t="s">
        <v>981</v>
      </c>
      <c r="R17" s="333">
        <f>SUM(R14:R16)</f>
        <v>0</v>
      </c>
      <c r="S17" s="218" t="s">
        <v>2</v>
      </c>
    </row>
    <row r="18" spans="1:25" ht="4.5" customHeight="1" thickTop="1" thickBot="1" x14ac:dyDescent="0.2">
      <c r="B18" s="189"/>
      <c r="C18" s="189"/>
      <c r="D18" s="189"/>
      <c r="E18" s="189"/>
      <c r="F18" s="187"/>
      <c r="G18" s="202"/>
      <c r="H18" s="202"/>
      <c r="I18" s="239"/>
      <c r="J18" s="240"/>
      <c r="K18" s="241"/>
      <c r="L18" s="242"/>
      <c r="M18" s="243"/>
      <c r="N18" s="244"/>
      <c r="O18" s="245"/>
      <c r="P18" s="246"/>
      <c r="Q18" s="241"/>
      <c r="R18" s="245"/>
      <c r="S18" s="246"/>
    </row>
    <row r="19" spans="1:25" ht="4.5" customHeight="1" thickTop="1" x14ac:dyDescent="0.15">
      <c r="B19" s="372"/>
      <c r="C19" s="373"/>
      <c r="D19" s="373"/>
      <c r="E19" s="385"/>
      <c r="F19" s="374"/>
      <c r="G19" s="375"/>
      <c r="H19" s="202"/>
      <c r="J19" s="203"/>
      <c r="K19" s="173"/>
      <c r="L19" s="204"/>
      <c r="M19" s="201"/>
      <c r="N19" s="174"/>
      <c r="O19" s="175"/>
      <c r="P19" s="176"/>
      <c r="Q19" s="173"/>
      <c r="R19" s="175"/>
      <c r="S19" s="176"/>
    </row>
    <row r="20" spans="1:25" ht="24" customHeight="1" x14ac:dyDescent="0.15">
      <c r="B20" s="376" t="s">
        <v>967</v>
      </c>
      <c r="C20" s="320"/>
      <c r="D20" s="320"/>
      <c r="E20" s="284" t="s">
        <v>969</v>
      </c>
      <c r="F20" s="331"/>
      <c r="G20" s="377"/>
      <c r="H20" s="191"/>
      <c r="I20" s="249" t="s">
        <v>1016</v>
      </c>
      <c r="N20" s="252" t="s">
        <v>987</v>
      </c>
      <c r="O20" s="253"/>
      <c r="P20" s="254" t="s">
        <v>2</v>
      </c>
      <c r="Q20" s="255" t="s">
        <v>988</v>
      </c>
      <c r="R20" s="256"/>
      <c r="S20" s="254" t="s">
        <v>2</v>
      </c>
    </row>
    <row r="21" spans="1:25" ht="24" customHeight="1" thickBot="1" x14ac:dyDescent="0.2">
      <c r="B21" s="378" t="s">
        <v>983</v>
      </c>
      <c r="C21" s="379"/>
      <c r="D21" s="379"/>
      <c r="E21" s="379"/>
      <c r="F21" s="379"/>
      <c r="G21" s="380"/>
      <c r="H21" s="191"/>
      <c r="J21" s="205"/>
      <c r="K21" s="199"/>
      <c r="L21" s="199"/>
      <c r="M21" s="199"/>
      <c r="N21" s="199"/>
      <c r="O21" s="199"/>
      <c r="P21" s="199"/>
      <c r="T21" s="199"/>
    </row>
    <row r="22" spans="1:25" ht="24.75" customHeight="1" thickTop="1" x14ac:dyDescent="0.15">
      <c r="B22" s="191"/>
      <c r="C22" s="191"/>
      <c r="D22" s="191"/>
      <c r="E22" s="191"/>
      <c r="F22" s="191"/>
      <c r="G22" s="191"/>
      <c r="H22" s="191"/>
      <c r="I22" s="701" t="s">
        <v>1084</v>
      </c>
      <c r="J22" s="702"/>
      <c r="K22" s="257" t="s">
        <v>1023</v>
      </c>
      <c r="L22" s="258"/>
      <c r="M22" s="259"/>
      <c r="N22" s="259" t="s">
        <v>1145</v>
      </c>
      <c r="O22" s="260"/>
      <c r="Q22" s="261" t="s">
        <v>1024</v>
      </c>
      <c r="R22" s="262" t="s">
        <v>1025</v>
      </c>
      <c r="S22" s="263"/>
      <c r="T22" s="199"/>
    </row>
    <row r="23" spans="1:25" ht="12" customHeight="1" x14ac:dyDescent="0.15">
      <c r="G23" s="187"/>
      <c r="H23" s="187"/>
      <c r="J23" s="205"/>
      <c r="T23" s="199"/>
    </row>
    <row r="24" spans="1:25" ht="18" customHeight="1" x14ac:dyDescent="0.15">
      <c r="B24" s="247" t="s">
        <v>1015</v>
      </c>
      <c r="G24" s="187"/>
      <c r="H24" s="187"/>
      <c r="I24" s="264"/>
      <c r="J24" s="265" t="s">
        <v>976</v>
      </c>
      <c r="K24" s="266" t="s">
        <v>1026</v>
      </c>
      <c r="L24" s="256"/>
      <c r="M24" s="267"/>
      <c r="N24" s="268" t="s">
        <v>977</v>
      </c>
      <c r="O24" s="269" t="s">
        <v>972</v>
      </c>
      <c r="P24" s="270"/>
      <c r="Q24" s="261" t="s">
        <v>973</v>
      </c>
      <c r="R24" s="269" t="s">
        <v>978</v>
      </c>
      <c r="S24" s="263"/>
      <c r="T24" s="199"/>
    </row>
    <row r="25" spans="1:25" ht="24" customHeight="1" x14ac:dyDescent="0.15">
      <c r="B25" s="247" t="s">
        <v>1148</v>
      </c>
      <c r="G25" s="187"/>
      <c r="H25" s="187"/>
      <c r="I25" s="264"/>
      <c r="J25" s="271"/>
      <c r="K25" s="272"/>
      <c r="L25" s="271"/>
      <c r="M25" s="271"/>
      <c r="N25" s="273"/>
      <c r="O25" s="271"/>
      <c r="P25" s="271"/>
      <c r="Q25" s="273"/>
      <c r="R25" s="271"/>
      <c r="S25" s="263"/>
      <c r="T25" s="199"/>
    </row>
    <row r="26" spans="1:25" ht="24" customHeight="1" x14ac:dyDescent="0.15">
      <c r="B26" s="283" t="s">
        <v>1027</v>
      </c>
      <c r="G26" s="187"/>
      <c r="H26" s="187"/>
      <c r="I26" s="264"/>
      <c r="J26" s="271"/>
      <c r="K26" s="272"/>
      <c r="L26" s="271"/>
      <c r="M26" s="271"/>
      <c r="N26" s="273"/>
      <c r="O26" s="271"/>
      <c r="P26" s="271"/>
      <c r="Q26" s="273"/>
      <c r="R26" s="271"/>
      <c r="S26" s="263"/>
      <c r="T26" s="199"/>
    </row>
    <row r="27" spans="1:25" ht="24" customHeight="1" x14ac:dyDescent="0.15">
      <c r="B27" s="247" t="s">
        <v>1149</v>
      </c>
      <c r="G27" s="187"/>
      <c r="H27" s="187"/>
      <c r="I27" s="264"/>
      <c r="J27" s="271"/>
      <c r="K27" s="272"/>
      <c r="L27" s="271"/>
      <c r="M27" s="271"/>
      <c r="N27" s="273"/>
      <c r="O27" s="271"/>
      <c r="P27" s="271"/>
      <c r="Q27" s="273"/>
      <c r="R27" s="271"/>
      <c r="S27" s="263"/>
      <c r="T27" s="199"/>
    </row>
    <row r="28" spans="1:25" ht="24" customHeight="1" x14ac:dyDescent="0.15">
      <c r="B28" s="247" t="s">
        <v>1017</v>
      </c>
      <c r="G28" s="187"/>
      <c r="H28" s="187"/>
      <c r="I28" s="264"/>
      <c r="J28" s="271"/>
      <c r="K28" s="272"/>
      <c r="L28" s="271"/>
      <c r="M28" s="271"/>
      <c r="N28" s="273"/>
      <c r="O28" s="271"/>
      <c r="P28" s="271"/>
      <c r="Q28" s="273"/>
      <c r="R28" s="271"/>
      <c r="S28" s="263"/>
      <c r="T28" s="199"/>
    </row>
    <row r="29" spans="1:25" ht="24" customHeight="1" x14ac:dyDescent="0.15">
      <c r="A29" s="187"/>
      <c r="B29" s="247" t="s">
        <v>1018</v>
      </c>
      <c r="G29" s="187"/>
      <c r="H29" s="187"/>
      <c r="I29" s="264"/>
      <c r="J29" s="271"/>
      <c r="K29" s="272"/>
      <c r="L29" s="271"/>
      <c r="M29" s="271"/>
      <c r="N29" s="273"/>
      <c r="O29" s="271"/>
      <c r="P29" s="271"/>
      <c r="Q29" s="273"/>
      <c r="R29" s="271"/>
      <c r="S29" s="263"/>
      <c r="T29" s="199"/>
    </row>
    <row r="30" spans="1:25" ht="24" customHeight="1" x14ac:dyDescent="0.15">
      <c r="A30" s="187"/>
      <c r="B30" s="247" t="s">
        <v>1019</v>
      </c>
      <c r="G30" s="187"/>
      <c r="H30" s="187"/>
      <c r="I30" s="264"/>
      <c r="J30" s="271"/>
      <c r="K30" s="262" t="s">
        <v>995</v>
      </c>
      <c r="L30" s="271"/>
      <c r="M30" s="267"/>
      <c r="N30" s="275"/>
      <c r="O30" s="272"/>
      <c r="P30" s="275"/>
      <c r="Q30" s="276"/>
      <c r="R30" s="275"/>
      <c r="S30" s="277"/>
      <c r="T30" s="199"/>
      <c r="Y30" s="201"/>
    </row>
    <row r="31" spans="1:25" ht="12" customHeight="1" x14ac:dyDescent="0.15">
      <c r="A31" s="187"/>
      <c r="B31" s="187"/>
      <c r="G31" s="187"/>
      <c r="H31" s="187"/>
      <c r="I31" s="700" t="s">
        <v>1020</v>
      </c>
      <c r="J31" s="700"/>
      <c r="K31" s="700"/>
      <c r="L31" s="700"/>
      <c r="M31" s="700"/>
      <c r="N31" s="207" t="s">
        <v>1022</v>
      </c>
      <c r="O31" s="250" t="s">
        <v>1021</v>
      </c>
      <c r="P31" s="250"/>
      <c r="Q31" s="250"/>
      <c r="R31" s="250"/>
      <c r="T31" s="199"/>
      <c r="Y31" s="201"/>
    </row>
    <row r="32" spans="1:25" ht="12" customHeight="1" x14ac:dyDescent="0.15">
      <c r="A32" s="187"/>
      <c r="B32" s="187"/>
      <c r="G32" s="187"/>
      <c r="H32" s="187"/>
      <c r="I32" s="285"/>
      <c r="J32" s="187"/>
      <c r="K32" s="187"/>
      <c r="L32" s="285"/>
      <c r="M32" s="166"/>
      <c r="N32" s="167"/>
      <c r="O32" s="250" t="s">
        <v>1028</v>
      </c>
      <c r="P32" s="251"/>
      <c r="Q32" s="251"/>
      <c r="R32" s="251"/>
      <c r="S32" s="167"/>
      <c r="U32" s="201"/>
      <c r="Y32" s="201"/>
    </row>
    <row r="33" spans="2:25" ht="15" customHeight="1" x14ac:dyDescent="0.15">
      <c r="B33" s="18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6"/>
      <c r="Y33" s="201"/>
    </row>
    <row r="34" spans="2:25" ht="18" customHeight="1" x14ac:dyDescent="0.15">
      <c r="F34" s="166"/>
      <c r="G34" s="264"/>
      <c r="H34" s="256"/>
      <c r="I34" s="267"/>
      <c r="J34" s="267" t="s">
        <v>993</v>
      </c>
      <c r="K34" s="267"/>
      <c r="L34" s="267"/>
      <c r="M34" s="267"/>
      <c r="N34" s="278"/>
      <c r="O34" s="267"/>
      <c r="P34" s="269" t="s">
        <v>979</v>
      </c>
      <c r="Q34" s="267"/>
      <c r="R34" s="267"/>
      <c r="S34" s="263"/>
      <c r="T34" s="166"/>
    </row>
    <row r="35" spans="2:25" ht="75" customHeight="1" x14ac:dyDescent="0.15">
      <c r="B35" s="166"/>
      <c r="E35" s="166"/>
      <c r="F35" s="166"/>
      <c r="G35" s="274"/>
      <c r="H35" s="279"/>
      <c r="I35" s="280"/>
      <c r="J35" s="280"/>
      <c r="K35" s="280"/>
      <c r="L35" s="280"/>
      <c r="M35" s="280"/>
      <c r="N35" s="281"/>
      <c r="O35" s="280"/>
      <c r="P35" s="280"/>
      <c r="Q35" s="280"/>
      <c r="R35" s="280"/>
      <c r="S35" s="282"/>
      <c r="T35" s="166"/>
    </row>
    <row r="36" spans="2:25" ht="12" customHeight="1" x14ac:dyDescent="0.15">
      <c r="C36" s="166"/>
      <c r="D36" s="166"/>
      <c r="E36" s="166"/>
      <c r="F36" s="166"/>
      <c r="T36" s="166"/>
    </row>
    <row r="37" spans="2:25" ht="12" customHeight="1" x14ac:dyDescent="0.15">
      <c r="T37" s="166"/>
    </row>
  </sheetData>
  <mergeCells count="7">
    <mergeCell ref="N13:P13"/>
    <mergeCell ref="Q13:S13"/>
    <mergeCell ref="I31:M31"/>
    <mergeCell ref="I22:J22"/>
    <mergeCell ref="B8:C8"/>
    <mergeCell ref="D8:G8"/>
    <mergeCell ref="N11:N12"/>
  </mergeCells>
  <phoneticPr fontId="7"/>
  <conditionalFormatting sqref="R11">
    <cfRule type="expression" dxfId="9" priority="15">
      <formula>$R$11=0</formula>
    </cfRule>
  </conditionalFormatting>
  <conditionalFormatting sqref="R14">
    <cfRule type="expression" dxfId="8" priority="14">
      <formula>$R$14=0</formula>
    </cfRule>
  </conditionalFormatting>
  <conditionalFormatting sqref="R17">
    <cfRule type="expression" dxfId="7" priority="11">
      <formula>$R$17=0</formula>
    </cfRule>
  </conditionalFormatting>
  <conditionalFormatting sqref="O17">
    <cfRule type="expression" dxfId="6" priority="10">
      <formula>$O$17=0</formula>
    </cfRule>
  </conditionalFormatting>
  <conditionalFormatting sqref="K17">
    <cfRule type="expression" dxfId="5" priority="9">
      <formula>$K$17=0</formula>
    </cfRule>
  </conditionalFormatting>
  <conditionalFormatting sqref="K16">
    <cfRule type="expression" dxfId="4" priority="8">
      <formula>$K$16=0</formula>
    </cfRule>
  </conditionalFormatting>
  <conditionalFormatting sqref="R15">
    <cfRule type="expression" dxfId="3" priority="6">
      <formula>$O$15=""</formula>
    </cfRule>
  </conditionalFormatting>
  <conditionalFormatting sqref="R16">
    <cfRule type="expression" dxfId="2" priority="1">
      <formula>$O$16=""</formula>
    </cfRule>
    <cfRule type="expression" priority="2">
      <formula>$O$16=0</formula>
    </cfRule>
  </conditionalFormatting>
  <printOptions horizontalCentered="1"/>
  <pageMargins left="0.2" right="0.2" top="0.74803149606299213" bottom="0.34" header="0.31496062992125984" footer="0.31496062992125984"/>
  <pageSetup paperSize="9" scale="8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CCFFCC"/>
    <pageSetUpPr fitToPage="1"/>
  </sheetPr>
  <dimension ref="A1:Y34"/>
  <sheetViews>
    <sheetView showGridLines="0" topLeftCell="J1" workbookViewId="0">
      <selection activeCell="B23" sqref="B23"/>
    </sheetView>
  </sheetViews>
  <sheetFormatPr defaultColWidth="3" defaultRowHeight="12" customHeight="1" x14ac:dyDescent="0.15"/>
  <cols>
    <col min="1" max="1" width="3" style="180"/>
    <col min="2" max="2" width="14.83203125" style="180" customWidth="1"/>
    <col min="3" max="3" width="20.83203125" style="180" customWidth="1"/>
    <col min="4" max="4" width="1" style="180" customWidth="1"/>
    <col min="5" max="5" width="14.83203125" style="180" customWidth="1"/>
    <col min="6" max="6" width="20.83203125" style="180" customWidth="1"/>
    <col min="7" max="7" width="4.83203125" style="180" customWidth="1"/>
    <col min="8" max="8" width="1.83203125" style="180" customWidth="1"/>
    <col min="9" max="9" width="4.83203125" style="180" customWidth="1"/>
    <col min="10" max="10" width="13.83203125" style="180" customWidth="1"/>
    <col min="11" max="11" width="18.83203125" style="180" customWidth="1"/>
    <col min="12" max="12" width="3.33203125" style="180" customWidth="1"/>
    <col min="13" max="13" width="4.83203125" style="180" customWidth="1"/>
    <col min="14" max="14" width="18.83203125" style="180" customWidth="1"/>
    <col min="15" max="15" width="20.83203125" style="180" customWidth="1"/>
    <col min="16" max="16" width="3.33203125" style="180" customWidth="1"/>
    <col min="17" max="17" width="15.83203125" style="180" customWidth="1"/>
    <col min="18" max="18" width="20.83203125" style="180" customWidth="1"/>
    <col min="19" max="19" width="3.33203125" style="180" customWidth="1"/>
    <col min="20" max="16384" width="3" style="180"/>
  </cols>
  <sheetData>
    <row r="1" spans="1:20" ht="25.5" x14ac:dyDescent="0.15">
      <c r="B1" s="166"/>
      <c r="C1" s="166"/>
      <c r="D1" s="166"/>
      <c r="E1" s="181"/>
      <c r="F1" s="166"/>
      <c r="G1" s="182"/>
      <c r="H1" s="182"/>
      <c r="K1" s="183" t="s">
        <v>994</v>
      </c>
      <c r="L1" s="182"/>
      <c r="M1" s="182"/>
      <c r="P1" s="166"/>
      <c r="Q1" s="166"/>
      <c r="R1" s="166"/>
      <c r="S1" s="166"/>
      <c r="T1" s="166"/>
    </row>
    <row r="2" spans="1:20" ht="15" customHeight="1" thickBot="1" x14ac:dyDescent="0.2">
      <c r="B2" s="166"/>
      <c r="C2" s="184" t="s">
        <v>1003</v>
      </c>
      <c r="D2" s="184"/>
      <c r="F2" s="166"/>
      <c r="G2" s="182"/>
      <c r="H2" s="182"/>
      <c r="I2" s="182"/>
      <c r="J2" s="182"/>
      <c r="K2" s="182"/>
      <c r="L2" s="182"/>
      <c r="M2" s="182"/>
      <c r="N2" s="182"/>
      <c r="P2" s="185"/>
      <c r="Q2" s="185"/>
      <c r="R2" s="185"/>
      <c r="S2" s="185"/>
      <c r="T2" s="166"/>
    </row>
    <row r="3" spans="1:20" ht="24" customHeight="1" thickTop="1" thickBot="1" x14ac:dyDescent="0.2">
      <c r="B3" s="166"/>
      <c r="C3" s="170" t="s">
        <v>1007</v>
      </c>
      <c r="D3" s="170"/>
      <c r="F3" s="166"/>
      <c r="G3" s="178"/>
      <c r="H3" s="178"/>
      <c r="I3" s="187"/>
      <c r="J3" s="208"/>
      <c r="P3" s="185"/>
      <c r="Q3" s="169" t="s">
        <v>1005</v>
      </c>
      <c r="R3" s="315">
        <v>45219</v>
      </c>
      <c r="S3" s="316"/>
      <c r="T3" s="166"/>
    </row>
    <row r="4" spans="1:20" ht="12" customHeight="1" thickTop="1" thickBot="1" x14ac:dyDescent="0.2">
      <c r="B4" s="186"/>
      <c r="C4" s="186"/>
      <c r="D4" s="186"/>
      <c r="E4" s="186"/>
      <c r="I4" s="187"/>
      <c r="J4" s="187"/>
      <c r="K4" s="167"/>
    </row>
    <row r="5" spans="1:20" s="187" customFormat="1" ht="24" customHeight="1" thickTop="1" thickBot="1" x14ac:dyDescent="0.2">
      <c r="B5" s="703" t="s">
        <v>1146</v>
      </c>
      <c r="C5" s="703"/>
      <c r="D5" s="709">
        <v>2401111200100</v>
      </c>
      <c r="E5" s="710"/>
      <c r="F5" s="710"/>
      <c r="G5" s="711"/>
      <c r="I5" s="189"/>
      <c r="J5" s="168" t="s">
        <v>961</v>
      </c>
      <c r="K5" s="353" t="s">
        <v>1147</v>
      </c>
      <c r="L5" s="354"/>
      <c r="M5" s="354"/>
      <c r="N5" s="354"/>
      <c r="O5" s="354"/>
      <c r="P5" s="354"/>
      <c r="Q5" s="354"/>
      <c r="R5" s="354"/>
      <c r="S5" s="355"/>
      <c r="T5" s="188"/>
    </row>
    <row r="6" spans="1:20" ht="9" customHeight="1" thickTop="1" x14ac:dyDescent="0.15">
      <c r="B6" s="189"/>
      <c r="C6" s="189"/>
      <c r="D6" s="189"/>
    </row>
    <row r="7" spans="1:20" ht="18" customHeight="1" thickBot="1" x14ac:dyDescent="0.2">
      <c r="B7" s="227" t="s">
        <v>1006</v>
      </c>
      <c r="C7" s="190"/>
      <c r="D7" s="190"/>
      <c r="E7" s="190"/>
      <c r="F7" s="190"/>
      <c r="G7" s="190"/>
      <c r="H7" s="190"/>
      <c r="K7" s="191"/>
      <c r="L7" s="187"/>
      <c r="M7" s="192"/>
      <c r="N7" s="192"/>
      <c r="P7" s="237" t="s">
        <v>1014</v>
      </c>
    </row>
    <row r="8" spans="1:20" ht="27" customHeight="1" thickTop="1" thickBot="1" x14ac:dyDescent="0.2">
      <c r="B8" s="342" t="s">
        <v>992</v>
      </c>
      <c r="C8" s="381">
        <v>1234567890123</v>
      </c>
      <c r="D8" s="194"/>
      <c r="E8" s="359" t="s">
        <v>951</v>
      </c>
      <c r="F8" s="360">
        <v>1234567</v>
      </c>
      <c r="G8" s="361"/>
      <c r="H8" s="189"/>
      <c r="K8" s="191"/>
      <c r="L8" s="187"/>
      <c r="M8" s="193"/>
      <c r="N8" s="707" t="s">
        <v>1153</v>
      </c>
      <c r="P8" s="168" t="s">
        <v>1004</v>
      </c>
      <c r="Q8" s="356"/>
      <c r="R8" s="357">
        <f>O14+R14</f>
        <v>110000000</v>
      </c>
      <c r="S8" s="358" t="s">
        <v>2</v>
      </c>
    </row>
    <row r="9" spans="1:20" ht="4.5" customHeight="1" thickTop="1" thickBot="1" x14ac:dyDescent="0.2">
      <c r="B9" s="340"/>
      <c r="C9" s="382"/>
      <c r="D9" s="194"/>
      <c r="E9" s="195"/>
      <c r="F9" s="219"/>
      <c r="G9" s="189"/>
      <c r="H9" s="189"/>
      <c r="J9" s="195"/>
      <c r="K9" s="196"/>
      <c r="L9" s="193"/>
      <c r="M9" s="193"/>
      <c r="N9" s="708"/>
      <c r="O9" s="195"/>
      <c r="P9" s="197"/>
      <c r="Q9" s="197"/>
      <c r="R9" s="198"/>
      <c r="S9" s="179"/>
    </row>
    <row r="10" spans="1:20" ht="24" customHeight="1" thickTop="1" thickBot="1" x14ac:dyDescent="0.2">
      <c r="B10" s="286" t="s">
        <v>1029</v>
      </c>
      <c r="C10" s="317" t="s">
        <v>962</v>
      </c>
      <c r="D10" s="318"/>
      <c r="E10" s="318"/>
      <c r="F10" s="318"/>
      <c r="G10" s="319"/>
      <c r="H10" s="189"/>
      <c r="J10" s="187"/>
      <c r="K10" s="199"/>
      <c r="L10" s="200" t="s">
        <v>984</v>
      </c>
      <c r="M10" s="199"/>
      <c r="N10" s="697" t="s">
        <v>1152</v>
      </c>
      <c r="O10" s="698"/>
      <c r="P10" s="698"/>
      <c r="Q10" s="698" t="s">
        <v>1150</v>
      </c>
      <c r="R10" s="698"/>
      <c r="S10" s="699"/>
    </row>
    <row r="11" spans="1:20" ht="24" customHeight="1" thickTop="1" x14ac:dyDescent="0.15">
      <c r="A11" s="187"/>
      <c r="B11" s="287"/>
      <c r="C11" s="317" t="s">
        <v>963</v>
      </c>
      <c r="D11" s="320"/>
      <c r="E11" s="320"/>
      <c r="F11" s="320"/>
      <c r="G11" s="321"/>
      <c r="H11" s="189"/>
      <c r="J11" s="362" t="s">
        <v>3</v>
      </c>
      <c r="K11" s="364">
        <v>550000000</v>
      </c>
      <c r="L11" s="365" t="s">
        <v>980</v>
      </c>
      <c r="M11" s="201"/>
      <c r="N11" s="213" t="s">
        <v>990</v>
      </c>
      <c r="O11" s="332">
        <v>100000000</v>
      </c>
      <c r="P11" s="176" t="s">
        <v>980</v>
      </c>
      <c r="Q11" s="220" t="s">
        <v>991</v>
      </c>
      <c r="R11" s="332">
        <f>ROUNDDOWN(O11*0.1,0)</f>
        <v>10000000</v>
      </c>
      <c r="S11" s="210" t="s">
        <v>980</v>
      </c>
    </row>
    <row r="12" spans="1:20" ht="24" customHeight="1" x14ac:dyDescent="0.15">
      <c r="A12" s="187"/>
      <c r="B12" s="288"/>
      <c r="C12" s="317" t="s">
        <v>964</v>
      </c>
      <c r="D12" s="320"/>
      <c r="E12" s="320"/>
      <c r="F12" s="322"/>
      <c r="G12" s="321"/>
      <c r="H12" s="189"/>
      <c r="J12" s="363" t="s">
        <v>985</v>
      </c>
      <c r="K12" s="366">
        <v>330000000</v>
      </c>
      <c r="L12" s="367" t="s">
        <v>980</v>
      </c>
      <c r="M12" s="201"/>
      <c r="N12" s="211" t="s">
        <v>989</v>
      </c>
      <c r="O12" s="349">
        <v>0</v>
      </c>
      <c r="P12" s="209" t="s">
        <v>2</v>
      </c>
      <c r="Q12" s="172" t="s">
        <v>986</v>
      </c>
      <c r="R12" s="350">
        <f>O12</f>
        <v>0</v>
      </c>
      <c r="S12" s="212" t="s">
        <v>2</v>
      </c>
    </row>
    <row r="13" spans="1:20" ht="24" customHeight="1" x14ac:dyDescent="0.15">
      <c r="B13" s="289"/>
      <c r="C13" s="323" t="s">
        <v>965</v>
      </c>
      <c r="D13" s="317"/>
      <c r="E13" s="320"/>
      <c r="F13" s="324"/>
      <c r="G13" s="325"/>
      <c r="H13" s="248"/>
      <c r="J13" s="363" t="s">
        <v>1</v>
      </c>
      <c r="K13" s="368">
        <f>$R$8</f>
        <v>110000000</v>
      </c>
      <c r="L13" s="369" t="s">
        <v>980</v>
      </c>
      <c r="M13" s="201"/>
      <c r="N13" s="213" t="s">
        <v>974</v>
      </c>
      <c r="O13" s="351">
        <v>0</v>
      </c>
      <c r="P13" s="177" t="s">
        <v>980</v>
      </c>
      <c r="Q13" s="171" t="s">
        <v>975</v>
      </c>
      <c r="R13" s="352">
        <f>ROUNDDOWN(O13*0.08,0)</f>
        <v>0</v>
      </c>
      <c r="S13" s="214" t="s">
        <v>980</v>
      </c>
    </row>
    <row r="14" spans="1:20" ht="24" customHeight="1" thickBot="1" x14ac:dyDescent="0.2">
      <c r="B14" s="290"/>
      <c r="C14" s="326" t="s">
        <v>966</v>
      </c>
      <c r="D14" s="327"/>
      <c r="E14" s="328"/>
      <c r="F14" s="329"/>
      <c r="G14" s="330" t="s">
        <v>982</v>
      </c>
      <c r="H14" s="202"/>
      <c r="J14" s="363" t="s">
        <v>4</v>
      </c>
      <c r="K14" s="370">
        <f>SUM(K12:K13)</f>
        <v>440000000</v>
      </c>
      <c r="L14" s="371" t="s">
        <v>980</v>
      </c>
      <c r="M14" s="201"/>
      <c r="N14" s="215" t="s">
        <v>981</v>
      </c>
      <c r="O14" s="333">
        <f>SUM(O11:O13)</f>
        <v>100000000</v>
      </c>
      <c r="P14" s="216" t="s">
        <v>980</v>
      </c>
      <c r="Q14" s="217" t="s">
        <v>981</v>
      </c>
      <c r="R14" s="333">
        <f>SUM(R11:R13)</f>
        <v>10000000</v>
      </c>
      <c r="S14" s="218" t="s">
        <v>980</v>
      </c>
    </row>
    <row r="15" spans="1:20" ht="4.5" customHeight="1" thickTop="1" thickBot="1" x14ac:dyDescent="0.2">
      <c r="B15" s="313"/>
      <c r="C15" s="313"/>
      <c r="D15" s="313"/>
      <c r="E15" s="313"/>
      <c r="F15" s="199"/>
      <c r="G15" s="314"/>
      <c r="H15" s="314"/>
      <c r="I15" s="239"/>
      <c r="J15" s="240"/>
      <c r="K15" s="241"/>
      <c r="L15" s="242"/>
      <c r="M15" s="243"/>
      <c r="N15" s="244"/>
      <c r="O15" s="245"/>
      <c r="P15" s="246"/>
      <c r="Q15" s="241"/>
      <c r="R15" s="245"/>
      <c r="S15" s="246"/>
    </row>
    <row r="16" spans="1:20" ht="4.5" customHeight="1" thickTop="1" x14ac:dyDescent="0.15">
      <c r="B16" s="372"/>
      <c r="C16" s="373"/>
      <c r="D16" s="373"/>
      <c r="E16" s="373"/>
      <c r="F16" s="374"/>
      <c r="G16" s="375"/>
      <c r="H16" s="202"/>
      <c r="J16" s="203"/>
      <c r="K16" s="173"/>
      <c r="L16" s="204"/>
      <c r="M16" s="201"/>
      <c r="N16" s="174"/>
      <c r="O16" s="175"/>
      <c r="P16" s="176"/>
      <c r="Q16" s="173"/>
      <c r="R16" s="175"/>
      <c r="S16" s="176"/>
    </row>
    <row r="17" spans="1:25" ht="24" customHeight="1" x14ac:dyDescent="0.15">
      <c r="B17" s="376" t="s">
        <v>967</v>
      </c>
      <c r="C17" s="320" t="s">
        <v>968</v>
      </c>
      <c r="D17" s="320"/>
      <c r="E17" s="284" t="s">
        <v>969</v>
      </c>
      <c r="F17" s="331" t="s">
        <v>970</v>
      </c>
      <c r="G17" s="377"/>
      <c r="H17" s="191"/>
      <c r="I17" s="249" t="s">
        <v>1016</v>
      </c>
      <c r="N17" s="252" t="s">
        <v>987</v>
      </c>
      <c r="O17" s="253"/>
      <c r="P17" s="254" t="s">
        <v>2</v>
      </c>
      <c r="Q17" s="255" t="s">
        <v>988</v>
      </c>
      <c r="R17" s="256"/>
      <c r="S17" s="254" t="s">
        <v>2</v>
      </c>
    </row>
    <row r="18" spans="1:25" ht="24" customHeight="1" thickBot="1" x14ac:dyDescent="0.2">
      <c r="B18" s="378" t="s">
        <v>983</v>
      </c>
      <c r="C18" s="379" t="s">
        <v>971</v>
      </c>
      <c r="D18" s="379"/>
      <c r="E18" s="379"/>
      <c r="F18" s="379"/>
      <c r="G18" s="380"/>
      <c r="H18" s="191"/>
      <c r="I18" s="346"/>
      <c r="J18" s="205"/>
      <c r="L18" s="199"/>
      <c r="M18" s="199"/>
      <c r="N18" s="199"/>
      <c r="O18" s="199"/>
      <c r="P18" s="199"/>
      <c r="T18" s="199"/>
    </row>
    <row r="19" spans="1:25" ht="24.75" customHeight="1" thickTop="1" x14ac:dyDescent="0.15">
      <c r="B19" s="191"/>
      <c r="C19" s="191"/>
      <c r="D19" s="191"/>
      <c r="E19" s="191"/>
      <c r="F19" s="191"/>
      <c r="G19" s="191"/>
      <c r="H19" s="191"/>
      <c r="I19" s="701" t="s">
        <v>1084</v>
      </c>
      <c r="J19" s="702"/>
      <c r="K19" s="257" t="s">
        <v>1023</v>
      </c>
      <c r="L19" s="258"/>
      <c r="M19" s="259"/>
      <c r="N19" s="259" t="s">
        <v>1145</v>
      </c>
      <c r="O19" s="260"/>
      <c r="Q19" s="261" t="s">
        <v>1024</v>
      </c>
      <c r="R19" s="262" t="s">
        <v>1025</v>
      </c>
      <c r="S19" s="263"/>
      <c r="T19" s="199"/>
    </row>
    <row r="20" spans="1:25" ht="12" customHeight="1" x14ac:dyDescent="0.15">
      <c r="G20" s="187"/>
      <c r="H20" s="187"/>
      <c r="J20" s="205"/>
      <c r="T20" s="199"/>
    </row>
    <row r="21" spans="1:25" ht="18" customHeight="1" x14ac:dyDescent="0.15">
      <c r="B21" s="247" t="s">
        <v>1015</v>
      </c>
      <c r="G21" s="187"/>
      <c r="H21" s="187"/>
      <c r="I21" s="264"/>
      <c r="J21" s="265" t="s">
        <v>976</v>
      </c>
      <c r="K21" s="266" t="s">
        <v>1026</v>
      </c>
      <c r="L21" s="256"/>
      <c r="M21" s="267"/>
      <c r="N21" s="268" t="s">
        <v>977</v>
      </c>
      <c r="O21" s="269" t="s">
        <v>972</v>
      </c>
      <c r="P21" s="270"/>
      <c r="Q21" s="261" t="s">
        <v>973</v>
      </c>
      <c r="R21" s="269" t="s">
        <v>978</v>
      </c>
      <c r="S21" s="263"/>
      <c r="T21" s="199"/>
    </row>
    <row r="22" spans="1:25" ht="24" customHeight="1" x14ac:dyDescent="0.15">
      <c r="B22" s="247" t="s">
        <v>1148</v>
      </c>
      <c r="G22" s="187"/>
      <c r="H22" s="187"/>
      <c r="I22" s="264"/>
      <c r="J22" s="271"/>
      <c r="K22" s="272"/>
      <c r="L22" s="271"/>
      <c r="M22" s="271"/>
      <c r="N22" s="273"/>
      <c r="O22" s="271"/>
      <c r="P22" s="271"/>
      <c r="Q22" s="273"/>
      <c r="R22" s="271"/>
      <c r="S22" s="263"/>
      <c r="T22" s="199"/>
    </row>
    <row r="23" spans="1:25" ht="24" customHeight="1" x14ac:dyDescent="0.15">
      <c r="B23" s="283" t="s">
        <v>1027</v>
      </c>
      <c r="G23" s="187"/>
      <c r="H23" s="187"/>
      <c r="I23" s="264"/>
      <c r="J23" s="271"/>
      <c r="K23" s="272"/>
      <c r="L23" s="271"/>
      <c r="M23" s="271"/>
      <c r="N23" s="273"/>
      <c r="O23" s="271"/>
      <c r="P23" s="271"/>
      <c r="Q23" s="273"/>
      <c r="R23" s="271"/>
      <c r="S23" s="263"/>
      <c r="T23" s="199"/>
    </row>
    <row r="24" spans="1:25" ht="24" customHeight="1" x14ac:dyDescent="0.15">
      <c r="B24" s="247" t="s">
        <v>1149</v>
      </c>
      <c r="G24" s="187"/>
      <c r="H24" s="187"/>
      <c r="I24" s="264"/>
      <c r="J24" s="271"/>
      <c r="K24" s="272"/>
      <c r="L24" s="271"/>
      <c r="M24" s="271"/>
      <c r="N24" s="273"/>
      <c r="O24" s="271"/>
      <c r="P24" s="271"/>
      <c r="Q24" s="273"/>
      <c r="R24" s="271"/>
      <c r="S24" s="263"/>
      <c r="T24" s="199"/>
    </row>
    <row r="25" spans="1:25" ht="24" customHeight="1" x14ac:dyDescent="0.15">
      <c r="B25" s="247" t="s">
        <v>1017</v>
      </c>
      <c r="G25" s="187"/>
      <c r="H25" s="187"/>
      <c r="I25" s="264"/>
      <c r="J25" s="271"/>
      <c r="K25" s="272"/>
      <c r="L25" s="271"/>
      <c r="M25" s="271"/>
      <c r="N25" s="273"/>
      <c r="O25" s="271"/>
      <c r="P25" s="271"/>
      <c r="Q25" s="273"/>
      <c r="R25" s="271"/>
      <c r="S25" s="263"/>
      <c r="T25" s="199"/>
    </row>
    <row r="26" spans="1:25" ht="24" customHeight="1" x14ac:dyDescent="0.15">
      <c r="A26" s="187"/>
      <c r="B26" s="247" t="s">
        <v>1018</v>
      </c>
      <c r="G26" s="187"/>
      <c r="H26" s="187"/>
      <c r="I26" s="264"/>
      <c r="J26" s="271"/>
      <c r="K26" s="272"/>
      <c r="L26" s="271"/>
      <c r="M26" s="271"/>
      <c r="N26" s="273"/>
      <c r="O26" s="271"/>
      <c r="P26" s="271"/>
      <c r="Q26" s="273"/>
      <c r="R26" s="271"/>
      <c r="S26" s="263"/>
      <c r="T26" s="199"/>
    </row>
    <row r="27" spans="1:25" ht="24" customHeight="1" x14ac:dyDescent="0.15">
      <c r="A27" s="187"/>
      <c r="B27" s="247" t="s">
        <v>1019</v>
      </c>
      <c r="G27" s="187"/>
      <c r="H27" s="187"/>
      <c r="I27" s="264"/>
      <c r="J27" s="271"/>
      <c r="K27" s="262" t="s">
        <v>995</v>
      </c>
      <c r="L27" s="271"/>
      <c r="M27" s="267"/>
      <c r="N27" s="275"/>
      <c r="O27" s="272"/>
      <c r="P27" s="275"/>
      <c r="Q27" s="276"/>
      <c r="R27" s="275"/>
      <c r="S27" s="277"/>
      <c r="T27" s="199"/>
      <c r="Y27" s="201"/>
    </row>
    <row r="28" spans="1:25" ht="12" customHeight="1" x14ac:dyDescent="0.15">
      <c r="A28" s="187"/>
      <c r="B28" s="187"/>
      <c r="G28" s="187"/>
      <c r="H28" s="187"/>
      <c r="I28" s="700" t="s">
        <v>1020</v>
      </c>
      <c r="J28" s="700"/>
      <c r="K28" s="700"/>
      <c r="L28" s="700"/>
      <c r="M28" s="700"/>
      <c r="N28" s="207" t="s">
        <v>1022</v>
      </c>
      <c r="O28" s="250" t="s">
        <v>1021</v>
      </c>
      <c r="P28" s="250"/>
      <c r="Q28" s="250"/>
      <c r="R28" s="250"/>
      <c r="T28" s="199"/>
      <c r="Y28" s="201"/>
    </row>
    <row r="29" spans="1:25" ht="12" customHeight="1" x14ac:dyDescent="0.15">
      <c r="A29" s="187"/>
      <c r="B29" s="187"/>
      <c r="G29" s="187"/>
      <c r="H29" s="187"/>
      <c r="I29" s="206"/>
      <c r="J29" s="187"/>
      <c r="K29" s="187"/>
      <c r="L29" s="206"/>
      <c r="M29" s="166"/>
      <c r="N29" s="167"/>
      <c r="O29" s="250" t="s">
        <v>1028</v>
      </c>
      <c r="P29" s="251"/>
      <c r="Q29" s="251"/>
      <c r="R29" s="251"/>
      <c r="S29" s="167"/>
      <c r="U29" s="201"/>
      <c r="Y29" s="201"/>
    </row>
    <row r="30" spans="1:25" ht="15" customHeight="1" x14ac:dyDescent="0.15">
      <c r="B30" s="18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6"/>
      <c r="Y30" s="201"/>
    </row>
    <row r="31" spans="1:25" ht="18" customHeight="1" x14ac:dyDescent="0.15">
      <c r="F31" s="166"/>
      <c r="G31" s="264"/>
      <c r="H31" s="256"/>
      <c r="I31" s="267"/>
      <c r="J31" s="267" t="s">
        <v>993</v>
      </c>
      <c r="K31" s="267"/>
      <c r="L31" s="267"/>
      <c r="M31" s="267"/>
      <c r="N31" s="278"/>
      <c r="O31" s="267"/>
      <c r="P31" s="269" t="s">
        <v>979</v>
      </c>
      <c r="Q31" s="267"/>
      <c r="R31" s="267"/>
      <c r="S31" s="263"/>
      <c r="T31" s="166"/>
    </row>
    <row r="32" spans="1:25" ht="75" customHeight="1" x14ac:dyDescent="0.15">
      <c r="B32" s="166"/>
      <c r="E32" s="166"/>
      <c r="F32" s="166"/>
      <c r="G32" s="274"/>
      <c r="H32" s="279"/>
      <c r="I32" s="280"/>
      <c r="J32" s="280"/>
      <c r="K32" s="280"/>
      <c r="L32" s="280"/>
      <c r="M32" s="280"/>
      <c r="N32" s="281"/>
      <c r="O32" s="280"/>
      <c r="P32" s="280"/>
      <c r="Q32" s="280"/>
      <c r="R32" s="280"/>
      <c r="S32" s="282"/>
      <c r="T32" s="166"/>
    </row>
    <row r="33" spans="3:20" ht="12" customHeight="1" x14ac:dyDescent="0.15">
      <c r="C33" s="166"/>
      <c r="D33" s="166"/>
      <c r="E33" s="166"/>
      <c r="F33" s="166"/>
      <c r="T33" s="166"/>
    </row>
    <row r="34" spans="3:20" ht="12" customHeight="1" x14ac:dyDescent="0.15">
      <c r="T34" s="166"/>
    </row>
  </sheetData>
  <mergeCells count="7">
    <mergeCell ref="B5:C5"/>
    <mergeCell ref="Q10:S10"/>
    <mergeCell ref="N10:P10"/>
    <mergeCell ref="I28:M28"/>
    <mergeCell ref="I19:J19"/>
    <mergeCell ref="D5:G5"/>
    <mergeCell ref="N8:N9"/>
  </mergeCells>
  <phoneticPr fontId="7"/>
  <conditionalFormatting sqref="K13">
    <cfRule type="expression" dxfId="1" priority="2">
      <formula>$K$13=0</formula>
    </cfRule>
  </conditionalFormatting>
  <conditionalFormatting sqref="R12">
    <cfRule type="expression" dxfId="0" priority="1">
      <formula>$O$12=""</formula>
    </cfRule>
  </conditionalFormatting>
  <printOptions horizontalCentered="1"/>
  <pageMargins left="0.2" right="0.2" top="0.74803149606299213" bottom="0.34" header="0.31496062992125984" footer="0.31496062992125984"/>
  <pageSetup paperSize="9" scale="8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1"/>
  <sheetViews>
    <sheetView workbookViewId="0">
      <selection activeCell="O30" sqref="O30"/>
    </sheetView>
  </sheetViews>
  <sheetFormatPr defaultRowHeight="13.5" x14ac:dyDescent="0.15"/>
  <cols>
    <col min="1" max="1" width="2" customWidth="1"/>
    <col min="2" max="7" width="8.33203125" customWidth="1"/>
    <col min="10" max="10" width="5" style="224" customWidth="1"/>
    <col min="12" max="12" width="20.6640625" customWidth="1"/>
    <col min="15" max="15" width="14.5" customWidth="1"/>
  </cols>
  <sheetData>
    <row r="1" spans="1:11" x14ac:dyDescent="0.15">
      <c r="A1" s="221"/>
      <c r="B1" s="221"/>
      <c r="C1" s="221"/>
      <c r="D1" s="221"/>
      <c r="E1" s="221"/>
      <c r="F1" s="221"/>
      <c r="G1" s="221"/>
      <c r="H1" s="221"/>
    </row>
    <row r="2" spans="1:11" x14ac:dyDescent="0.15">
      <c r="A2" s="221"/>
      <c r="B2" s="221"/>
      <c r="C2" s="221"/>
      <c r="D2" s="221"/>
      <c r="E2" s="221"/>
      <c r="F2" s="221"/>
      <c r="G2" s="221"/>
      <c r="H2" s="221"/>
    </row>
    <row r="3" spans="1:11" ht="6" customHeight="1" x14ac:dyDescent="0.15">
      <c r="A3" s="229"/>
      <c r="B3" s="230"/>
      <c r="C3" s="230"/>
      <c r="D3" s="230"/>
      <c r="E3" s="230"/>
      <c r="F3" s="230"/>
      <c r="G3" s="231"/>
      <c r="H3" s="221"/>
    </row>
    <row r="4" spans="1:11" x14ac:dyDescent="0.15">
      <c r="A4" s="232"/>
      <c r="B4" s="222" t="s">
        <v>996</v>
      </c>
      <c r="C4" s="223"/>
      <c r="D4" s="223"/>
      <c r="E4" s="223"/>
      <c r="F4" s="223"/>
      <c r="G4" s="233"/>
      <c r="H4" s="221"/>
    </row>
    <row r="5" spans="1:11" x14ac:dyDescent="0.15">
      <c r="A5" s="232"/>
      <c r="B5" s="228" t="s">
        <v>1008</v>
      </c>
      <c r="C5" s="223"/>
      <c r="D5" s="223"/>
      <c r="E5" s="223"/>
      <c r="F5" s="223"/>
      <c r="G5" s="233"/>
      <c r="H5" s="221"/>
    </row>
    <row r="6" spans="1:11" x14ac:dyDescent="0.15">
      <c r="A6" s="232"/>
      <c r="B6" s="228" t="s">
        <v>1009</v>
      </c>
      <c r="C6" s="223"/>
      <c r="D6" s="223"/>
      <c r="E6" s="223"/>
      <c r="F6" s="223"/>
      <c r="G6" s="233"/>
      <c r="H6" s="221"/>
    </row>
    <row r="7" spans="1:11" x14ac:dyDescent="0.15">
      <c r="A7" s="232"/>
      <c r="B7" s="228" t="s">
        <v>1010</v>
      </c>
      <c r="C7" s="223"/>
      <c r="D7" s="223"/>
      <c r="E7" s="223"/>
      <c r="F7" s="223"/>
      <c r="G7" s="233"/>
      <c r="H7" s="221"/>
    </row>
    <row r="8" spans="1:11" x14ac:dyDescent="0.15">
      <c r="A8" s="232"/>
      <c r="B8" s="228" t="s">
        <v>1011</v>
      </c>
      <c r="C8" s="223"/>
      <c r="D8" s="223"/>
      <c r="E8" s="223"/>
      <c r="F8" s="223"/>
      <c r="G8" s="233"/>
      <c r="H8" s="221"/>
    </row>
    <row r="9" spans="1:11" x14ac:dyDescent="0.15">
      <c r="A9" s="232"/>
      <c r="B9" s="228" t="s">
        <v>1012</v>
      </c>
      <c r="C9" s="223"/>
      <c r="D9" s="223"/>
      <c r="E9" s="223"/>
      <c r="F9" s="223"/>
      <c r="G9" s="233"/>
      <c r="H9" s="221"/>
    </row>
    <row r="10" spans="1:11" x14ac:dyDescent="0.15">
      <c r="A10" s="232"/>
      <c r="B10" s="228" t="s">
        <v>1013</v>
      </c>
      <c r="C10" s="223"/>
      <c r="D10" s="223"/>
      <c r="E10" s="223"/>
      <c r="F10" s="223"/>
      <c r="G10" s="233"/>
      <c r="H10" s="221"/>
    </row>
    <row r="11" spans="1:11" ht="6" customHeight="1" x14ac:dyDescent="0.15">
      <c r="A11" s="234"/>
      <c r="B11" s="235"/>
      <c r="C11" s="235"/>
      <c r="D11" s="235"/>
      <c r="E11" s="235"/>
      <c r="F11" s="235"/>
      <c r="G11" s="236"/>
      <c r="H11" s="221"/>
    </row>
    <row r="12" spans="1:11" x14ac:dyDescent="0.15">
      <c r="A12" s="221"/>
      <c r="B12" s="221"/>
      <c r="C12" s="221"/>
      <c r="D12" s="221"/>
      <c r="E12" s="221"/>
      <c r="F12" s="221"/>
      <c r="G12" s="221"/>
      <c r="H12" s="221"/>
    </row>
    <row r="13" spans="1:11" x14ac:dyDescent="0.15">
      <c r="I13" s="221"/>
      <c r="J13" s="226"/>
      <c r="K13" s="221"/>
    </row>
    <row r="14" spans="1:11" ht="15" customHeight="1" x14ac:dyDescent="0.15">
      <c r="I14" s="221"/>
      <c r="J14" s="225" t="s">
        <v>997</v>
      </c>
      <c r="K14" s="221"/>
    </row>
    <row r="15" spans="1:11" ht="15" customHeight="1" x14ac:dyDescent="0.15">
      <c r="I15" s="221"/>
      <c r="J15" s="225" t="s">
        <v>998</v>
      </c>
      <c r="K15" s="221"/>
    </row>
    <row r="16" spans="1:11" ht="15" customHeight="1" x14ac:dyDescent="0.15">
      <c r="I16" s="221"/>
      <c r="J16" s="225" t="s">
        <v>999</v>
      </c>
      <c r="K16" s="221"/>
    </row>
    <row r="17" spans="9:16" ht="15" customHeight="1" x14ac:dyDescent="0.15">
      <c r="I17" s="221"/>
      <c r="J17" s="225" t="s">
        <v>1000</v>
      </c>
      <c r="K17" s="221"/>
    </row>
    <row r="18" spans="9:16" ht="15" customHeight="1" x14ac:dyDescent="0.15">
      <c r="I18" s="221"/>
      <c r="J18" s="225" t="s">
        <v>1001</v>
      </c>
      <c r="K18" s="221"/>
    </row>
    <row r="19" spans="9:16" ht="15" customHeight="1" x14ac:dyDescent="0.15">
      <c r="I19" s="221"/>
      <c r="J19" s="225" t="s">
        <v>1002</v>
      </c>
      <c r="K19" s="221"/>
    </row>
    <row r="20" spans="9:16" x14ac:dyDescent="0.15">
      <c r="I20" s="221"/>
      <c r="J20" s="226"/>
      <c r="K20" s="221"/>
    </row>
    <row r="21" spans="9:16" x14ac:dyDescent="0.15">
      <c r="K21" s="221"/>
      <c r="L21" s="221"/>
      <c r="M21" s="221"/>
    </row>
    <row r="22" spans="9:16" x14ac:dyDescent="0.15">
      <c r="K22" s="221"/>
      <c r="L22" s="238" t="s">
        <v>1014</v>
      </c>
      <c r="M22" s="221"/>
    </row>
    <row r="23" spans="9:16" x14ac:dyDescent="0.15">
      <c r="K23" s="221"/>
      <c r="L23" s="221"/>
      <c r="M23" s="221"/>
    </row>
    <row r="24" spans="9:16" x14ac:dyDescent="0.15">
      <c r="K24" s="221"/>
      <c r="L24" s="221"/>
      <c r="M24" s="221"/>
    </row>
    <row r="29" spans="9:16" x14ac:dyDescent="0.15">
      <c r="N29" s="221"/>
      <c r="O29" s="221"/>
      <c r="P29" s="221"/>
    </row>
    <row r="30" spans="9:16" ht="18" customHeight="1" x14ac:dyDescent="0.15">
      <c r="N30" s="221"/>
      <c r="O30" s="383" t="s">
        <v>1151</v>
      </c>
      <c r="P30" s="221"/>
    </row>
    <row r="31" spans="9:16" x14ac:dyDescent="0.15">
      <c r="N31" s="221"/>
      <c r="O31" s="221"/>
      <c r="P31" s="221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記入方法(専門工事用）</vt:lpstr>
      <vt:lpstr>印刷不要 </vt:lpstr>
      <vt:lpstr>③内訳明細書（専門工事用）累計出来高＝前回出来高+今回出来高</vt:lpstr>
      <vt:lpstr>③内訳明細書（専門工事用）今回出来高＝累計出来高-前回出来高</vt:lpstr>
      <vt:lpstr>③内訳明細書（専門工事用）</vt:lpstr>
      <vt:lpstr>見積書</vt:lpstr>
      <vt:lpstr>請求書（鑑）</vt:lpstr>
      <vt:lpstr>請求書（鑑）【記入例】</vt:lpstr>
      <vt:lpstr>カメラ</vt:lpstr>
      <vt:lpstr>'③内訳明細書（専門工事用）'!Print_Area</vt:lpstr>
      <vt:lpstr>'③内訳明細書（専門工事用）今回出来高＝累計出来高-前回出来高'!Print_Area</vt:lpstr>
      <vt:lpstr>'③内訳明細書（専門工事用）累計出来高＝前回出来高+今回出来高'!Print_Area</vt:lpstr>
      <vt:lpstr>カメラ!Print_Area</vt:lpstr>
      <vt:lpstr>見積書!Print_Area</vt:lpstr>
      <vt:lpstr>'請求書（鑑）'!Print_Area</vt:lpstr>
      <vt:lpstr>'請求書（鑑）【記入例】'!Print_Area</vt:lpstr>
      <vt:lpstr>'③内訳明細書（専門工事用）'!Print_Titles</vt:lpstr>
      <vt:lpstr>'③内訳明細書（専門工事用）今回出来高＝累計出来高-前回出来高'!Print_Titles</vt:lpstr>
      <vt:lpstr>'③内訳明細書（専門工事用）累計出来高＝前回出来高+今回出来高'!Print_Titles</vt:lpstr>
    </vt:vector>
  </TitlesOfParts>
  <Company>KUMAGAIGUMI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熊谷組</dc:creator>
  <cp:lastModifiedBy>K&amp;E</cp:lastModifiedBy>
  <cp:lastPrinted>2023-12-05T06:38:54Z</cp:lastPrinted>
  <dcterms:created xsi:type="dcterms:W3CDTF">2018-06-13T01:37:37Z</dcterms:created>
  <dcterms:modified xsi:type="dcterms:W3CDTF">2023-12-12T05:31:51Z</dcterms:modified>
</cp:coreProperties>
</file>